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ptw\Downloads\"/>
    </mc:Choice>
  </mc:AlternateContent>
  <xr:revisionPtr revIDLastSave="0" documentId="8_{413AF07E-B751-40F7-8D51-5D73121E9FB4}" xr6:coauthVersionLast="47" xr6:coauthVersionMax="47" xr10:uidLastSave="{00000000-0000-0000-0000-000000000000}"/>
  <bookViews>
    <workbookView xWindow="-108" yWindow="-108" windowWidth="23256" windowHeight="12456" firstSheet="6" activeTab="6" xr2:uid="{0ED843B0-99FF-4425-B2C9-532091104C4F}"/>
  </bookViews>
  <sheets>
    <sheet name="Bill of Materials Template" sheetId="1" state="hidden" r:id="rId1"/>
    <sheet name="Bill of Materials Sample" sheetId="2" r:id="rId2"/>
    <sheet name="BOM Prototype 1" sheetId="4" r:id="rId3"/>
    <sheet name="BOM Prototype 2" sheetId="5" r:id="rId4"/>
    <sheet name="BOM Report 2" sheetId="3" r:id="rId5"/>
    <sheet name="BOM Semester 2" sheetId="7" r:id="rId6"/>
    <sheet name="BOM Final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6" i="9" l="1"/>
  <c r="Y26" i="9"/>
  <c r="S42" i="9"/>
  <c r="Q42" i="9"/>
  <c r="G25" i="9"/>
  <c r="G32" i="9"/>
  <c r="G18" i="9"/>
  <c r="G19" i="9"/>
  <c r="G20" i="9"/>
  <c r="G21" i="9"/>
  <c r="G31" i="9"/>
  <c r="G27" i="9"/>
  <c r="G9" i="9"/>
  <c r="G5" i="9"/>
  <c r="G6" i="9"/>
  <c r="G4" i="9"/>
  <c r="G15" i="9"/>
  <c r="G16" i="9"/>
  <c r="G28" i="9"/>
  <c r="G29" i="9"/>
  <c r="G30" i="9"/>
  <c r="I40" i="7"/>
  <c r="I41" i="7"/>
  <c r="G37" i="9"/>
  <c r="I37" i="9"/>
  <c r="G17" i="9"/>
  <c r="S43" i="7"/>
  <c r="I39" i="7"/>
  <c r="G39" i="9"/>
  <c r="I39" i="9" s="1"/>
  <c r="G38" i="9"/>
  <c r="I38" i="9" s="1"/>
  <c r="I36" i="9"/>
  <c r="I35" i="9"/>
  <c r="G34" i="9"/>
  <c r="I34" i="9" s="1"/>
  <c r="G33" i="9"/>
  <c r="I33" i="9" s="1"/>
  <c r="G23" i="9"/>
  <c r="G3" i="9"/>
  <c r="G22" i="9"/>
  <c r="G14" i="9"/>
  <c r="G13" i="9"/>
  <c r="G12" i="9"/>
  <c r="G11" i="9"/>
  <c r="G8" i="9"/>
  <c r="I8" i="9" s="1"/>
  <c r="G7" i="9"/>
  <c r="I7" i="9" s="1"/>
  <c r="I38" i="7"/>
  <c r="K38" i="7" s="1"/>
  <c r="I37" i="7"/>
  <c r="K37" i="7" s="1"/>
  <c r="K36" i="7"/>
  <c r="K35" i="7"/>
  <c r="I34" i="7"/>
  <c r="K34" i="7" s="1"/>
  <c r="I33" i="7"/>
  <c r="K33" i="7" s="1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4" i="7"/>
  <c r="I13" i="7"/>
  <c r="I12" i="7"/>
  <c r="I11" i="7"/>
  <c r="I10" i="7"/>
  <c r="K10" i="7" s="1"/>
  <c r="I9" i="7"/>
  <c r="K9" i="7" s="1"/>
  <c r="I8" i="7"/>
  <c r="K10" i="5"/>
  <c r="B54" i="7"/>
  <c r="B55" i="7" s="1"/>
  <c r="I21" i="5"/>
  <c r="D6" i="5" s="1"/>
  <c r="K20" i="5"/>
  <c r="M20" i="5" s="1"/>
  <c r="K19" i="5"/>
  <c r="K18" i="5"/>
  <c r="K17" i="5"/>
  <c r="K16" i="5"/>
  <c r="K15" i="5"/>
  <c r="K14" i="5"/>
  <c r="K16" i="3"/>
  <c r="K39" i="3"/>
  <c r="M39" i="3" s="1"/>
  <c r="M38" i="3"/>
  <c r="M37" i="3"/>
  <c r="K36" i="3"/>
  <c r="M36" i="3" s="1"/>
  <c r="K35" i="3"/>
  <c r="M35" i="3" s="1"/>
  <c r="K23" i="4"/>
  <c r="M23" i="4" s="1"/>
  <c r="M20" i="4"/>
  <c r="K40" i="3"/>
  <c r="M40" i="3" s="1"/>
  <c r="K13" i="5"/>
  <c r="K12" i="5"/>
  <c r="K11" i="5"/>
  <c r="K22" i="4"/>
  <c r="M22" i="4" s="1"/>
  <c r="M21" i="4"/>
  <c r="K19" i="4"/>
  <c r="M19" i="4" s="1"/>
  <c r="K18" i="4"/>
  <c r="M18" i="4" s="1"/>
  <c r="K16" i="4"/>
  <c r="K14" i="4"/>
  <c r="K13" i="4"/>
  <c r="K12" i="4"/>
  <c r="I24" i="4"/>
  <c r="D6" i="4" s="1"/>
  <c r="K17" i="4"/>
  <c r="M17" i="4" s="1"/>
  <c r="K15" i="4"/>
  <c r="K11" i="4"/>
  <c r="K10" i="4"/>
  <c r="I41" i="3"/>
  <c r="D6" i="3" s="1"/>
  <c r="K31" i="3"/>
  <c r="K32" i="3"/>
  <c r="K33" i="3"/>
  <c r="K34" i="3"/>
  <c r="K24" i="3"/>
  <c r="K30" i="3"/>
  <c r="K29" i="3"/>
  <c r="K28" i="3"/>
  <c r="K27" i="3"/>
  <c r="K26" i="3"/>
  <c r="K25" i="3"/>
  <c r="K15" i="3"/>
  <c r="K14" i="3"/>
  <c r="K23" i="3"/>
  <c r="K22" i="3"/>
  <c r="K20" i="3"/>
  <c r="K21" i="3"/>
  <c r="K19" i="3"/>
  <c r="K13" i="3"/>
  <c r="K12" i="3"/>
  <c r="M12" i="3" s="1"/>
  <c r="K11" i="3"/>
  <c r="M11" i="3" s="1"/>
  <c r="K10" i="3"/>
  <c r="K40" i="2"/>
  <c r="K39" i="2"/>
  <c r="K38" i="2"/>
  <c r="K37" i="2"/>
  <c r="K36" i="2"/>
  <c r="K34" i="2"/>
  <c r="K33" i="2"/>
  <c r="K32" i="2"/>
  <c r="K31" i="2"/>
  <c r="I41" i="2"/>
  <c r="K41" i="2"/>
  <c r="K10" i="2"/>
  <c r="K11" i="2"/>
  <c r="K12" i="2"/>
  <c r="K13" i="2"/>
  <c r="K14" i="2"/>
  <c r="M14" i="2"/>
  <c r="K15" i="2"/>
  <c r="M15" i="2"/>
  <c r="K16" i="2"/>
  <c r="M16" i="2"/>
  <c r="K17" i="2"/>
  <c r="M17" i="2"/>
  <c r="K18" i="2"/>
  <c r="M18" i="2"/>
  <c r="K19" i="2"/>
  <c r="M19" i="2"/>
  <c r="K20" i="2"/>
  <c r="M20" i="2"/>
  <c r="K21" i="2"/>
  <c r="M21" i="2"/>
  <c r="K22" i="2"/>
  <c r="M22" i="2"/>
  <c r="K23" i="2"/>
  <c r="M23" i="2"/>
  <c r="K24" i="2"/>
  <c r="M24" i="2"/>
  <c r="K25" i="2"/>
  <c r="M25" i="2"/>
  <c r="K26" i="2"/>
  <c r="M26" i="2"/>
  <c r="M27" i="2"/>
  <c r="M28" i="2"/>
  <c r="K29" i="2"/>
  <c r="M29" i="2"/>
  <c r="K30" i="2"/>
  <c r="M30" i="2"/>
  <c r="M31" i="2"/>
  <c r="M32" i="2"/>
  <c r="M41" i="2" s="1"/>
  <c r="D6" i="2"/>
  <c r="K8" i="7" l="1"/>
  <c r="K21" i="5"/>
  <c r="D7" i="5" s="1"/>
  <c r="M10" i="5"/>
  <c r="M21" i="5" s="1"/>
  <c r="M10" i="4"/>
  <c r="M24" i="4" s="1"/>
  <c r="K24" i="4"/>
  <c r="D7" i="4" s="1"/>
  <c r="M10" i="3"/>
  <c r="M41" i="3" s="1"/>
  <c r="K41" i="3"/>
  <c r="D7" i="3" s="1"/>
  <c r="D7" i="2"/>
  <c r="O26" i="1"/>
  <c r="Q15" i="1"/>
  <c r="Q16" i="1"/>
  <c r="Q17" i="1"/>
  <c r="Q18" i="1"/>
  <c r="Q19" i="1"/>
  <c r="Q20" i="1"/>
  <c r="Q21" i="1"/>
  <c r="Q22" i="1"/>
  <c r="Q23" i="1"/>
  <c r="Q24" i="1"/>
  <c r="Q25" i="1"/>
  <c r="Q14" i="1"/>
  <c r="Q26" i="1" s="1"/>
</calcChain>
</file>

<file path=xl/sharedStrings.xml><?xml version="1.0" encoding="utf-8"?>
<sst xmlns="http://schemas.openxmlformats.org/spreadsheetml/2006/main" count="774" uniqueCount="188">
  <si>
    <t>Bill of Materials</t>
  </si>
  <si>
    <t>Assembly Name</t>
  </si>
  <si>
    <t>[Insert Product Image Here]</t>
  </si>
  <si>
    <t>Assembly Number</t>
  </si>
  <si>
    <t>Assembly Revision</t>
  </si>
  <si>
    <t>Date of Approval</t>
  </si>
  <si>
    <t>Total Piece</t>
  </si>
  <si>
    <t>Total Cost</t>
  </si>
  <si>
    <t>BOM Level</t>
  </si>
  <si>
    <t>Raw Materials</t>
  </si>
  <si>
    <t>Assemblies &amp; Subassemblies</t>
  </si>
  <si>
    <t>Part Number</t>
  </si>
  <si>
    <t>Part Name</t>
  </si>
  <si>
    <t>Part Description</t>
  </si>
  <si>
    <t>Unit Cost</t>
  </si>
  <si>
    <t>Quantity</t>
  </si>
  <si>
    <t>Procurement Details</t>
  </si>
  <si>
    <t>plastic</t>
  </si>
  <si>
    <t>[insert picture]</t>
  </si>
  <si>
    <t>Head</t>
  </si>
  <si>
    <t xml:space="preserve">K Manufacturing           </t>
  </si>
  <si>
    <t>Add delivery info</t>
  </si>
  <si>
    <t>wood</t>
  </si>
  <si>
    <t>Frame</t>
  </si>
  <si>
    <t>metal</t>
  </si>
  <si>
    <t>Features</t>
  </si>
  <si>
    <t>Total</t>
  </si>
  <si>
    <t>Free Related Templates</t>
  </si>
  <si>
    <t>Production Schedule Template for Excel</t>
  </si>
  <si>
    <t>Inventory Template for Excel</t>
  </si>
  <si>
    <t>Equipment Inventory Template for Excel</t>
  </si>
  <si>
    <t>Active Rocket Control</t>
  </si>
  <si>
    <t>ARC-1</t>
  </si>
  <si>
    <t>Raw Materials, Parts or Components</t>
  </si>
  <si>
    <t>Actual Cost</t>
  </si>
  <si>
    <t>Bought or Made</t>
  </si>
  <si>
    <t>Product Number</t>
  </si>
  <si>
    <t>Parachute</t>
  </si>
  <si>
    <t>Parachute Cord</t>
  </si>
  <si>
    <t>Housing Nuts (1/4in) (8pk)</t>
  </si>
  <si>
    <t>Housing Wahers  (1/4in) (12pk)</t>
  </si>
  <si>
    <t>Motor Capsule</t>
  </si>
  <si>
    <t>Motor Capsule Ring</t>
  </si>
  <si>
    <t>Screw Hub</t>
  </si>
  <si>
    <t>Adapter</t>
  </si>
  <si>
    <t>Adapter Cap</t>
  </si>
  <si>
    <t>Upper Servo Holder</t>
  </si>
  <si>
    <t>Servo Gear</t>
  </si>
  <si>
    <t>Servo Linkage</t>
  </si>
  <si>
    <t>Lower Servo Holder</t>
  </si>
  <si>
    <t>Lower Link Arm</t>
  </si>
  <si>
    <t>Micro Sevo Motor</t>
  </si>
  <si>
    <t>Audrino Uno</t>
  </si>
  <si>
    <t xml:space="preserve">Atmospheric Pressure Sensor </t>
  </si>
  <si>
    <t>Gyroscope Sensor</t>
  </si>
  <si>
    <t xml:space="preserve">Printed Circuit Board </t>
  </si>
  <si>
    <t>Audrino Battery</t>
  </si>
  <si>
    <t>H-100W</t>
  </si>
  <si>
    <t>I-500</t>
  </si>
  <si>
    <t>1/4 in Screws (20 pck)</t>
  </si>
  <si>
    <t>Fuselage</t>
  </si>
  <si>
    <t>Plastic 3" Ogive</t>
  </si>
  <si>
    <t>O Ring Holder</t>
  </si>
  <si>
    <t>3" O Ring</t>
  </si>
  <si>
    <t>Parachute Bolt</t>
  </si>
  <si>
    <t>Rear Fins</t>
  </si>
  <si>
    <t>Housing Rods</t>
  </si>
  <si>
    <t>Housing Sled</t>
  </si>
  <si>
    <t>ARC-2</t>
  </si>
  <si>
    <t>Vendor</t>
  </si>
  <si>
    <t>Notes</t>
  </si>
  <si>
    <t xml:space="preserve">Bought  </t>
  </si>
  <si>
    <t>Apogee Rockets</t>
  </si>
  <si>
    <t xml:space="preserve">Already Acquired kit </t>
  </si>
  <si>
    <t>Hi-Tech</t>
  </si>
  <si>
    <t>that is used as a test</t>
  </si>
  <si>
    <t>1/4 in.-20 x 2 in. Zinc Eye Bolt</t>
  </si>
  <si>
    <t>Home Depot</t>
  </si>
  <si>
    <t>bed</t>
  </si>
  <si>
    <t xml:space="preserve">3/8 in. x 10 ft. Strut Fitting Galvanized Threaded </t>
  </si>
  <si>
    <t>3/8 in.-16 Stainless Steel Hex Nut</t>
  </si>
  <si>
    <t>Housing Capsule Ring</t>
  </si>
  <si>
    <t>Made</t>
  </si>
  <si>
    <t>N/A</t>
  </si>
  <si>
    <t>3/8 in. Zinc Flat Washer</t>
  </si>
  <si>
    <t>FOAMULAR NGX 1 in. x 2 ft. x 2 ft. R-5 Project Panel</t>
  </si>
  <si>
    <t>Audrino Mega</t>
  </si>
  <si>
    <t>Elagoo</t>
  </si>
  <si>
    <t>Smart Prototyping</t>
  </si>
  <si>
    <t>IMU Sensor</t>
  </si>
  <si>
    <t xml:space="preserve">
Adafruit Industries </t>
  </si>
  <si>
    <t>JLCPCB</t>
  </si>
  <si>
    <t>Arduino Battery</t>
  </si>
  <si>
    <t>Duracell</t>
  </si>
  <si>
    <t>0.85 fl. oz. Epoxy</t>
  </si>
  <si>
    <t>ARC-3</t>
  </si>
  <si>
    <t>1/4 in. - 20 x 1-1/4 in. Zink Bolts</t>
  </si>
  <si>
    <t>3D Printed Fusaloge</t>
  </si>
  <si>
    <t>Product Number/Sku</t>
  </si>
  <si>
    <t xml:space="preserve">1/4 in. - 20 x 1-1/4 in. Black Oxide Coated </t>
  </si>
  <si>
    <t>3" G12 Airframe</t>
  </si>
  <si>
    <t>Madcow Rockets</t>
  </si>
  <si>
    <t>FT30</t>
  </si>
  <si>
    <t>1.6" / 38mm G12 Motor Tube</t>
  </si>
  <si>
    <t>Bought</t>
  </si>
  <si>
    <t>FT16-STD-160-NAT</t>
  </si>
  <si>
    <t>Ejection Charge</t>
  </si>
  <si>
    <t>CCW001</t>
  </si>
  <si>
    <t>KST X15-755X Digital Metal Gear Coreless Servo 10.2kg.cm 0.04sec </t>
  </si>
  <si>
    <t>Ali Express</t>
  </si>
  <si>
    <t>24" Printed Nylon Parachute</t>
  </si>
  <si>
    <t>PNC30Y</t>
  </si>
  <si>
    <t>1/2" Nylon Tube Webbing (10ft)</t>
  </si>
  <si>
    <t>On-hand</t>
  </si>
  <si>
    <t>X15-755X Coreless Mini Digital Metal Gear Tail Servo</t>
  </si>
  <si>
    <t>KST</t>
  </si>
  <si>
    <t>In House</t>
  </si>
  <si>
    <t>Madcow Rocketry</t>
  </si>
  <si>
    <t>1.6" / 38mm G12 Airframe</t>
  </si>
  <si>
    <t>FT16</t>
  </si>
  <si>
    <t>Being Manufactured</t>
  </si>
  <si>
    <t>3" G12 Coupler</t>
  </si>
  <si>
    <t>FC30-900</t>
  </si>
  <si>
    <t>MonsterBolts - 1/4"-28 x 3/4" Button Head Socket Cap Screws, ASME B18.3, Alloy Steel, Black Oxide</t>
  </si>
  <si>
    <t>MonsterBolts</t>
  </si>
  <si>
    <t>In-House</t>
  </si>
  <si>
    <t>KST X15-755X Digital Metal Gear Coreless Servo</t>
  </si>
  <si>
    <t>Cargo Bulklhead 3"/75 mm Black G10 AvBay Lid</t>
  </si>
  <si>
    <t>FLID30-BLK</t>
  </si>
  <si>
    <t>3" Aluminum Bulkplate</t>
  </si>
  <si>
    <t>3" / 75 mm G10 Airframe Bulkplate</t>
  </si>
  <si>
    <t>3/16 Aluminum Push Rods</t>
  </si>
  <si>
    <t>updated motor rings</t>
  </si>
  <si>
    <t>push rods</t>
  </si>
  <si>
    <t>fins</t>
  </si>
  <si>
    <t>Budget Left</t>
  </si>
  <si>
    <t>GoFundMe</t>
  </si>
  <si>
    <t>Costs</t>
  </si>
  <si>
    <t>Remaining</t>
  </si>
  <si>
    <t>Purchased</t>
  </si>
  <si>
    <t>Subsystem/Component</t>
  </si>
  <si>
    <t>Manufacturing Status</t>
  </si>
  <si>
    <t>Manufactruing  Time (Hours)</t>
  </si>
  <si>
    <t>Percent Completion</t>
  </si>
  <si>
    <t>Sled Assembly</t>
  </si>
  <si>
    <t>In-progress</t>
  </si>
  <si>
    <t>Fuselage Prep</t>
  </si>
  <si>
    <t>Finished</t>
  </si>
  <si>
    <t>1/4-20 x 3/4" Button Head Socket Cap Bolts Screws,304 Stainless Steel 18-8 (60 Piece)</t>
  </si>
  <si>
    <t>Amazon</t>
  </si>
  <si>
    <t>B0CMQS5S5W</t>
  </si>
  <si>
    <t>Aft Mechanism</t>
  </si>
  <si>
    <t>Pending</t>
  </si>
  <si>
    <t xml:space="preserve"> 1/4" Threaded Inserts - 20 Pieces  Brass Heat Set Insert</t>
  </si>
  <si>
    <t>B09MTS6ZZQ</t>
  </si>
  <si>
    <t>Sterling Seal ORBN010x1000 Number-010 Standard O-Ring</t>
  </si>
  <si>
    <t>‎ORBN010x1000</t>
  </si>
  <si>
    <t>5/16 in.-20 x 2 in. Zinc Eye Bolt</t>
  </si>
  <si>
    <t>DK Hardware</t>
  </si>
  <si>
    <t>N221150</t>
  </si>
  <si>
    <t>Motor Rings</t>
  </si>
  <si>
    <t>1/4 in. x 1 ft. Stainless Steel (Coarse) Threaded Rod</t>
  </si>
  <si>
    <t>1/4 in.-20 Zinc Hex Nut</t>
  </si>
  <si>
    <t>1/4 in. Zinc Flat Washer</t>
  </si>
  <si>
    <t>Fins</t>
  </si>
  <si>
    <t>Bumper Retainer Clips Car Plastic Rivets</t>
  </si>
  <si>
    <t xml:space="preserve">Made </t>
  </si>
  <si>
    <t xml:space="preserve">Avbay Sled </t>
  </si>
  <si>
    <t>Lower Fin Arms</t>
  </si>
  <si>
    <t>AvBay Lid</t>
  </si>
  <si>
    <t>ABP30</t>
  </si>
  <si>
    <t>FBP30</t>
  </si>
  <si>
    <t>Large 4-40 Nylon Shear Pins 20-Pck</t>
  </si>
  <si>
    <t>8" Kevlar Parachute Blast Protector</t>
  </si>
  <si>
    <t>Bulkhead Wire Retainers</t>
  </si>
  <si>
    <t>The Rocket Man</t>
  </si>
  <si>
    <t>Terminal Block (2 pack)</t>
  </si>
  <si>
    <t>Fin</t>
  </si>
  <si>
    <t>Lower Fin Arm</t>
  </si>
  <si>
    <t>Servo Tie Rod Linkage</t>
  </si>
  <si>
    <t>B0FBS7NDD3</t>
  </si>
  <si>
    <t>3/16 in. x 6 ft. Zinc Plated Steel Solid Round Rod</t>
  </si>
  <si>
    <t>Micor-SD Breakout Baord</t>
  </si>
  <si>
    <t>Adafruit Industries</t>
  </si>
  <si>
    <t>Switch Keys</t>
  </si>
  <si>
    <t>B01EIWHIAU</t>
  </si>
  <si>
    <t>Madcow Retainer 29/38mm</t>
  </si>
  <si>
    <t>Terminal Block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</si>
</sst>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charset val="1"/>
    </font>
    <font>
      <sz val="11"/>
      <color rgb="FF202020"/>
      <name val="Calibri"/>
      <scheme val="minor"/>
    </font>
    <font>
      <sz val="11"/>
      <color rgb="FF000000"/>
      <name val="Calibri"/>
      <scheme val="minor"/>
    </font>
    <font>
      <sz val="10"/>
      <color rgb="FF000000"/>
      <name val="Calibri"/>
      <scheme val="minor"/>
    </font>
    <font>
      <sz val="9"/>
      <color rgb="FF000000"/>
      <name val="Calibri"/>
      <scheme val="minor"/>
    </font>
    <font>
      <sz val="11"/>
      <color rgb="FF000000"/>
      <name val="Calibri"/>
      <charset val="1"/>
    </font>
    <font>
      <sz val="11"/>
      <color rgb="FF2D2D2D"/>
      <name val="Calibri"/>
      <scheme val="minor"/>
    </font>
    <font>
      <sz val="11"/>
      <color rgb="FF000000"/>
      <name val="Calibri"/>
      <family val="2"/>
      <scheme val="minor"/>
    </font>
    <font>
      <sz val="12"/>
      <color rgb="FF222222"/>
      <name val="Calibri"/>
      <scheme val="minor"/>
    </font>
    <font>
      <sz val="11"/>
      <color rgb="FF333333"/>
      <name val="Calibri"/>
      <scheme val="minor"/>
    </font>
    <font>
      <sz val="11"/>
      <color rgb="FF0F1111"/>
      <name val="Calibri"/>
      <scheme val="minor"/>
    </font>
    <font>
      <sz val="11"/>
      <color rgb="FF444444"/>
      <name val="Calibri"/>
      <scheme val="minor"/>
    </font>
    <font>
      <sz val="11"/>
      <color theme="0"/>
      <name val="Calibri"/>
      <scheme val="minor"/>
    </font>
    <font>
      <sz val="15.4"/>
      <color rgb="FFFFFFFF"/>
      <name val="Inherit"/>
      <charset val="1"/>
    </font>
    <font>
      <sz val="11"/>
      <color rgb="FF222222"/>
      <name val="Calibri"/>
      <scheme val="minor"/>
    </font>
    <font>
      <sz val="11"/>
      <color rgb="FF2E2F32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CCCCCC"/>
      </top>
      <bottom style="thin">
        <color rgb="FF000000"/>
      </bottom>
      <diagonal/>
    </border>
    <border>
      <left/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/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91">
    <xf numFmtId="0" fontId="0" fillId="0" borderId="0" xfId="0"/>
    <xf numFmtId="0" fontId="0" fillId="2" borderId="0" xfId="0" applyFill="1"/>
    <xf numFmtId="0" fontId="5" fillId="2" borderId="0" xfId="0" applyFont="1" applyFill="1"/>
    <xf numFmtId="0" fontId="0" fillId="2" borderId="0" xfId="0" applyFill="1" applyAlignment="1">
      <alignment horizontal="center" vertical="center"/>
    </xf>
    <xf numFmtId="0" fontId="3" fillId="2" borderId="0" xfId="0" applyFont="1" applyFill="1"/>
    <xf numFmtId="0" fontId="6" fillId="2" borderId="0" xfId="2" applyFill="1"/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17" fontId="0" fillId="2" borderId="1" xfId="0" applyNumberFormat="1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0" fontId="4" fillId="3" borderId="10" xfId="0" applyFont="1" applyFill="1" applyBorder="1"/>
    <xf numFmtId="0" fontId="4" fillId="3" borderId="4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44" fontId="0" fillId="2" borderId="1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4" fontId="9" fillId="0" borderId="0" xfId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0" applyNumberFormat="1" applyAlignment="1">
      <alignment horizontal="center"/>
    </xf>
    <xf numFmtId="0" fontId="4" fillId="3" borderId="2" xfId="0" applyFon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4" fontId="0" fillId="2" borderId="2" xfId="0" applyNumberFormat="1" applyFill="1" applyBorder="1" applyAlignment="1">
      <alignment horizontal="center"/>
    </xf>
    <xf numFmtId="44" fontId="9" fillId="0" borderId="0" xfId="1" applyFont="1" applyFill="1" applyBorder="1" applyAlignment="1"/>
    <xf numFmtId="0" fontId="9" fillId="0" borderId="0" xfId="0" applyFont="1" applyAlignment="1">
      <alignment horizontal="center" readingOrder="1"/>
    </xf>
    <xf numFmtId="44" fontId="0" fillId="2" borderId="1" xfId="0" applyNumberFormat="1" applyFill="1" applyBorder="1" applyAlignment="1">
      <alignment horizontal="center" vertical="center"/>
    </xf>
    <xf numFmtId="0" fontId="0" fillId="2" borderId="31" xfId="0" applyFill="1" applyBorder="1"/>
    <xf numFmtId="0" fontId="0" fillId="2" borderId="33" xfId="0" applyFill="1" applyBorder="1"/>
    <xf numFmtId="0" fontId="12" fillId="2" borderId="28" xfId="0" applyFont="1" applyFill="1" applyBorder="1"/>
    <xf numFmtId="0" fontId="0" fillId="2" borderId="29" xfId="0" applyFill="1" applyBorder="1"/>
    <xf numFmtId="0" fontId="12" fillId="2" borderId="31" xfId="0" applyFont="1" applyFill="1" applyBorder="1"/>
    <xf numFmtId="0" fontId="12" fillId="2" borderId="33" xfId="0" applyFont="1" applyFill="1" applyBorder="1"/>
    <xf numFmtId="0" fontId="0" fillId="0" borderId="19" xfId="0" applyBorder="1" applyAlignment="1">
      <alignment horizontal="center"/>
    </xf>
    <xf numFmtId="8" fontId="0" fillId="0" borderId="39" xfId="0" applyNumberFormat="1" applyBorder="1" applyAlignment="1">
      <alignment horizontal="center"/>
    </xf>
    <xf numFmtId="8" fontId="0" fillId="0" borderId="19" xfId="0" applyNumberFormat="1" applyBorder="1" applyAlignment="1">
      <alignment horizontal="center"/>
    </xf>
    <xf numFmtId="0" fontId="3" fillId="0" borderId="13" xfId="0" applyFont="1" applyBorder="1" applyAlignment="1">
      <alignment horizontal="center"/>
    </xf>
    <xf numFmtId="8" fontId="0" fillId="0" borderId="38" xfId="0" applyNumberForma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0" borderId="19" xfId="0" applyBorder="1"/>
    <xf numFmtId="0" fontId="9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 readingOrder="1"/>
    </xf>
    <xf numFmtId="0" fontId="9" fillId="2" borderId="19" xfId="0" applyFont="1" applyFill="1" applyBorder="1" applyAlignment="1">
      <alignment horizontal="center"/>
    </xf>
    <xf numFmtId="44" fontId="9" fillId="0" borderId="19" xfId="1" applyFont="1" applyFill="1" applyBorder="1" applyAlignment="1">
      <alignment horizontal="right" vertical="center"/>
    </xf>
    <xf numFmtId="44" fontId="9" fillId="2" borderId="19" xfId="1" applyFont="1" applyFill="1" applyBorder="1" applyAlignment="1">
      <alignment horizontal="right" vertical="center"/>
    </xf>
    <xf numFmtId="0" fontId="9" fillId="2" borderId="19" xfId="0" applyFont="1" applyFill="1" applyBorder="1" applyAlignment="1">
      <alignment horizontal="center" readingOrder="1"/>
    </xf>
    <xf numFmtId="0" fontId="9" fillId="0" borderId="38" xfId="0" applyFont="1" applyBorder="1" applyAlignment="1">
      <alignment horizontal="center"/>
    </xf>
    <xf numFmtId="0" fontId="19" fillId="6" borderId="0" xfId="0" applyFont="1" applyFill="1"/>
    <xf numFmtId="0" fontId="19" fillId="3" borderId="10" xfId="0" applyFont="1" applyFill="1" applyBorder="1"/>
    <xf numFmtId="0" fontId="19" fillId="3" borderId="2" xfId="0" applyFont="1" applyFill="1" applyBorder="1"/>
    <xf numFmtId="0" fontId="19" fillId="3" borderId="2" xfId="0" applyFont="1" applyFill="1" applyBorder="1" applyAlignment="1">
      <alignment horizontal="center"/>
    </xf>
    <xf numFmtId="44" fontId="9" fillId="0" borderId="19" xfId="1" applyFont="1" applyBorder="1" applyAlignment="1">
      <alignment horizontal="right" vertical="center"/>
    </xf>
    <xf numFmtId="44" fontId="9" fillId="0" borderId="0" xfId="1" applyFont="1" applyFill="1" applyBorder="1" applyAlignment="1">
      <alignment horizontal="right" vertical="center"/>
    </xf>
    <xf numFmtId="0" fontId="19" fillId="3" borderId="3" xfId="0" applyFont="1" applyFill="1" applyBorder="1" applyAlignment="1">
      <alignment horizontal="center"/>
    </xf>
    <xf numFmtId="0" fontId="9" fillId="0" borderId="38" xfId="0" applyFont="1" applyBorder="1" applyAlignment="1">
      <alignment horizontal="center" readingOrder="1"/>
    </xf>
    <xf numFmtId="44" fontId="9" fillId="0" borderId="38" xfId="1" applyFont="1" applyFill="1" applyBorder="1" applyAlignment="1">
      <alignment horizontal="right" vertical="center"/>
    </xf>
    <xf numFmtId="0" fontId="20" fillId="0" borderId="0" xfId="0" applyFont="1"/>
    <xf numFmtId="0" fontId="9" fillId="2" borderId="38" xfId="0" applyFont="1" applyFill="1" applyBorder="1" applyAlignment="1">
      <alignment horizontal="center" readingOrder="1"/>
    </xf>
    <xf numFmtId="0" fontId="9" fillId="0" borderId="13" xfId="0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4" fontId="0" fillId="4" borderId="1" xfId="1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1" xfId="1" applyFont="1" applyFill="1" applyBorder="1" applyAlignment="1">
      <alignment horizontal="center"/>
    </xf>
    <xf numFmtId="44" fontId="0" fillId="2" borderId="11" xfId="1" applyFont="1" applyFill="1" applyBorder="1" applyAlignment="1">
      <alignment horizontal="center"/>
    </xf>
    <xf numFmtId="44" fontId="0" fillId="2" borderId="20" xfId="1" applyFont="1" applyFill="1" applyBorder="1" applyAlignment="1">
      <alignment horizontal="center"/>
    </xf>
    <xf numFmtId="44" fontId="0" fillId="0" borderId="11" xfId="1" applyFont="1" applyFill="1" applyBorder="1" applyAlignment="1">
      <alignment horizontal="center"/>
    </xf>
    <xf numFmtId="44" fontId="0" fillId="0" borderId="20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4" fontId="0" fillId="0" borderId="12" xfId="1" applyFont="1" applyFill="1" applyBorder="1" applyAlignment="1">
      <alignment horizontal="center"/>
    </xf>
    <xf numFmtId="0" fontId="4" fillId="3" borderId="11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44" fontId="0" fillId="2" borderId="12" xfId="1" applyFont="1" applyFill="1" applyBorder="1" applyAlignment="1">
      <alignment horizontal="center"/>
    </xf>
    <xf numFmtId="44" fontId="0" fillId="0" borderId="11" xfId="1" applyFont="1" applyFill="1" applyBorder="1" applyAlignment="1"/>
    <xf numFmtId="44" fontId="0" fillId="0" borderId="12" xfId="1" applyFont="1" applyFill="1" applyBorder="1" applyAlignment="1"/>
    <xf numFmtId="44" fontId="0" fillId="0" borderId="1" xfId="1" applyFont="1" applyFill="1" applyBorder="1" applyAlignment="1"/>
    <xf numFmtId="0" fontId="7" fillId="0" borderId="13" xfId="0" applyFont="1" applyBorder="1" applyAlignment="1">
      <alignment horizontal="center" readingOrder="1"/>
    </xf>
    <xf numFmtId="0" fontId="7" fillId="0" borderId="14" xfId="0" applyFont="1" applyBorder="1" applyAlignment="1">
      <alignment horizontal="center" readingOrder="1"/>
    </xf>
    <xf numFmtId="0" fontId="7" fillId="0" borderId="15" xfId="0" applyFont="1" applyBorder="1" applyAlignment="1">
      <alignment horizontal="center" readingOrder="1"/>
    </xf>
    <xf numFmtId="44" fontId="0" fillId="0" borderId="23" xfId="1" applyFont="1" applyFill="1" applyBorder="1" applyAlignment="1"/>
    <xf numFmtId="0" fontId="7" fillId="0" borderId="16" xfId="0" applyFont="1" applyBorder="1" applyAlignment="1">
      <alignment horizontal="center" readingOrder="1"/>
    </xf>
    <xf numFmtId="0" fontId="7" fillId="0" borderId="17" xfId="0" applyFont="1" applyBorder="1" applyAlignment="1">
      <alignment horizontal="center" readingOrder="1"/>
    </xf>
    <xf numFmtId="0" fontId="7" fillId="0" borderId="18" xfId="0" applyFont="1" applyBorder="1" applyAlignment="1">
      <alignment horizontal="center" readingOrder="1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 wrapText="1"/>
    </xf>
    <xf numFmtId="44" fontId="9" fillId="0" borderId="19" xfId="1" applyFont="1" applyFill="1" applyBorder="1" applyAlignment="1"/>
    <xf numFmtId="44" fontId="9" fillId="0" borderId="19" xfId="1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44" fontId="14" fillId="0" borderId="19" xfId="1" applyFont="1" applyBorder="1" applyAlignment="1">
      <alignment horizontal="center"/>
    </xf>
    <xf numFmtId="0" fontId="9" fillId="0" borderId="19" xfId="0" applyFont="1" applyBorder="1" applyAlignment="1">
      <alignment horizontal="center" readingOrder="1"/>
    </xf>
    <xf numFmtId="44" fontId="14" fillId="0" borderId="19" xfId="1" applyFont="1" applyBorder="1" applyAlignment="1"/>
    <xf numFmtId="44" fontId="15" fillId="0" borderId="19" xfId="1" applyFont="1" applyBorder="1" applyAlignment="1">
      <alignment horizontal="center"/>
    </xf>
    <xf numFmtId="0" fontId="11" fillId="0" borderId="19" xfId="0" applyFont="1" applyBorder="1" applyAlignment="1">
      <alignment horizontal="center" wrapText="1" readingOrder="1"/>
    </xf>
    <xf numFmtId="0" fontId="11" fillId="0" borderId="19" xfId="0" applyFont="1" applyBorder="1" applyAlignment="1">
      <alignment horizontal="center" readingOrder="1"/>
    </xf>
    <xf numFmtId="0" fontId="9" fillId="0" borderId="19" xfId="0" applyFont="1" applyBorder="1" applyAlignment="1">
      <alignment horizontal="center" wrapText="1" readingOrder="1"/>
    </xf>
    <xf numFmtId="0" fontId="8" fillId="0" borderId="0" xfId="0" applyFont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14" fillId="0" borderId="19" xfId="0" applyFont="1" applyBorder="1" applyAlignment="1">
      <alignment horizontal="center"/>
    </xf>
    <xf numFmtId="44" fontId="9" fillId="0" borderId="13" xfId="1" applyFont="1" applyFill="1" applyBorder="1" applyAlignment="1">
      <alignment horizontal="center"/>
    </xf>
    <xf numFmtId="44" fontId="9" fillId="0" borderId="14" xfId="1" applyFont="1" applyFill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3" xfId="0" applyFont="1" applyBorder="1" applyAlignment="1">
      <alignment horizontal="center" readingOrder="1"/>
    </xf>
    <xf numFmtId="0" fontId="9" fillId="0" borderId="14" xfId="0" applyFont="1" applyBorder="1" applyAlignment="1">
      <alignment horizontal="center" readingOrder="1"/>
    </xf>
    <xf numFmtId="0" fontId="4" fillId="3" borderId="26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9" fillId="0" borderId="34" xfId="0" applyFont="1" applyBorder="1" applyAlignment="1">
      <alignment horizontal="center" wrapText="1"/>
    </xf>
    <xf numFmtId="0" fontId="9" fillId="0" borderId="35" xfId="0" applyFont="1" applyBorder="1" applyAlignment="1">
      <alignment horizontal="center" wrapText="1"/>
    </xf>
    <xf numFmtId="0" fontId="9" fillId="0" borderId="34" xfId="0" applyFont="1" applyBorder="1" applyAlignment="1">
      <alignment horizontal="center" readingOrder="1"/>
    </xf>
    <xf numFmtId="0" fontId="9" fillId="0" borderId="35" xfId="0" applyFont="1" applyBorder="1" applyAlignment="1">
      <alignment horizontal="center" readingOrder="1"/>
    </xf>
    <xf numFmtId="44" fontId="9" fillId="0" borderId="34" xfId="1" applyFont="1" applyFill="1" applyBorder="1" applyAlignment="1">
      <alignment horizontal="center"/>
    </xf>
    <xf numFmtId="44" fontId="9" fillId="0" borderId="35" xfId="1" applyFont="1" applyFill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0" xfId="0" applyFont="1" applyAlignment="1">
      <alignment horizontal="center"/>
    </xf>
    <xf numFmtId="44" fontId="9" fillId="0" borderId="0" xfId="1" applyFont="1" applyFill="1" applyBorder="1" applyAlignment="1">
      <alignment horizontal="center"/>
    </xf>
    <xf numFmtId="44" fontId="9" fillId="0" borderId="0" xfId="1" applyFont="1" applyFill="1" applyBorder="1" applyAlignment="1"/>
    <xf numFmtId="0" fontId="9" fillId="0" borderId="0" xfId="0" applyFont="1" applyAlignment="1">
      <alignment horizontal="center" readingOrder="1"/>
    </xf>
    <xf numFmtId="0" fontId="9" fillId="0" borderId="19" xfId="2" applyFont="1" applyBorder="1" applyAlignment="1">
      <alignment horizontal="center"/>
    </xf>
    <xf numFmtId="0" fontId="9" fillId="5" borderId="19" xfId="0" applyFont="1" applyFill="1" applyBorder="1" applyAlignment="1">
      <alignment horizontal="center" wrapText="1"/>
    </xf>
    <xf numFmtId="0" fontId="10" fillId="0" borderId="19" xfId="0" applyFont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44" fontId="0" fillId="2" borderId="7" xfId="1" applyFont="1" applyFill="1" applyBorder="1" applyAlignment="1">
      <alignment horizontal="center"/>
    </xf>
    <xf numFmtId="44" fontId="0" fillId="2" borderId="8" xfId="1" applyFont="1" applyFill="1" applyBorder="1" applyAlignment="1">
      <alignment horizontal="center"/>
    </xf>
    <xf numFmtId="44" fontId="0" fillId="2" borderId="30" xfId="1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 wrapText="1"/>
    </xf>
    <xf numFmtId="0" fontId="9" fillId="0" borderId="38" xfId="0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44" fontId="9" fillId="0" borderId="38" xfId="1" applyFont="1" applyFill="1" applyBorder="1" applyAlignment="1">
      <alignment horizontal="center"/>
    </xf>
    <xf numFmtId="8" fontId="9" fillId="0" borderId="19" xfId="1" applyNumberFormat="1" applyFont="1" applyFill="1" applyBorder="1" applyAlignment="1">
      <alignment horizontal="center"/>
    </xf>
    <xf numFmtId="8" fontId="9" fillId="0" borderId="13" xfId="1" applyNumberFormat="1" applyFont="1" applyFill="1" applyBorder="1" applyAlignment="1">
      <alignment horizontal="center"/>
    </xf>
    <xf numFmtId="0" fontId="16" fillId="0" borderId="13" xfId="0" applyFont="1" applyBorder="1" applyAlignment="1">
      <alignment horizontal="center"/>
    </xf>
    <xf numFmtId="8" fontId="9" fillId="0" borderId="34" xfId="1" applyNumberFormat="1" applyFont="1" applyFill="1" applyBorder="1" applyAlignment="1">
      <alignment horizontal="center"/>
    </xf>
    <xf numFmtId="0" fontId="9" fillId="0" borderId="19" xfId="0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3" xfId="0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9" fontId="0" fillId="0" borderId="36" xfId="0" applyNumberFormat="1" applyBorder="1" applyAlignment="1">
      <alignment horizontal="center"/>
    </xf>
    <xf numFmtId="9" fontId="0" fillId="0" borderId="37" xfId="0" applyNumberForma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8" fillId="5" borderId="38" xfId="0" applyFont="1" applyFill="1" applyBorder="1" applyAlignment="1">
      <alignment horizontal="center" wrapText="1"/>
    </xf>
    <xf numFmtId="0" fontId="9" fillId="0" borderId="38" xfId="0" applyFont="1" applyBorder="1" applyAlignment="1">
      <alignment horizontal="center"/>
    </xf>
    <xf numFmtId="0" fontId="17" fillId="5" borderId="13" xfId="0" applyFont="1" applyFill="1" applyBorder="1" applyAlignment="1">
      <alignment horizontal="center" wrapText="1"/>
    </xf>
    <xf numFmtId="8" fontId="9" fillId="0" borderId="21" xfId="1" applyNumberFormat="1" applyFont="1" applyFill="1" applyBorder="1" applyAlignment="1">
      <alignment horizontal="center"/>
    </xf>
    <xf numFmtId="44" fontId="9" fillId="0" borderId="22" xfId="1" applyFont="1" applyFill="1" applyBorder="1" applyAlignment="1">
      <alignment horizontal="center"/>
    </xf>
    <xf numFmtId="9" fontId="0" fillId="8" borderId="22" xfId="0" applyNumberFormat="1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0" fontId="0" fillId="8" borderId="29" xfId="0" applyFill="1" applyBorder="1" applyAlignment="1">
      <alignment horizontal="center" vertical="center"/>
    </xf>
    <xf numFmtId="9" fontId="0" fillId="7" borderId="22" xfId="0" applyNumberFormat="1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9" fontId="0" fillId="9" borderId="22" xfId="0" applyNumberFormat="1" applyFill="1" applyBorder="1" applyAlignment="1">
      <alignment horizontal="center" vertical="center"/>
    </xf>
    <xf numFmtId="0" fontId="0" fillId="9" borderId="33" xfId="0" applyFill="1" applyBorder="1" applyAlignment="1">
      <alignment horizontal="center" vertical="center"/>
    </xf>
    <xf numFmtId="0" fontId="0" fillId="9" borderId="29" xfId="0" applyFill="1" applyBorder="1" applyAlignment="1">
      <alignment horizontal="center" vertical="center"/>
    </xf>
    <xf numFmtId="0" fontId="0" fillId="10" borderId="38" xfId="0" applyFill="1" applyBorder="1" applyAlignment="1">
      <alignment horizontal="center" vertical="center"/>
    </xf>
    <xf numFmtId="0" fontId="0" fillId="10" borderId="41" xfId="0" applyFill="1" applyBorder="1" applyAlignment="1">
      <alignment horizontal="center" vertical="center"/>
    </xf>
    <xf numFmtId="0" fontId="0" fillId="10" borderId="30" xfId="0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0" fillId="10" borderId="31" xfId="0" applyFill="1" applyBorder="1" applyAlignment="1">
      <alignment horizontal="center" vertical="center"/>
    </xf>
    <xf numFmtId="0" fontId="0" fillId="10" borderId="28" xfId="0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9" fontId="0" fillId="10" borderId="22" xfId="0" applyNumberFormat="1" applyFill="1" applyBorder="1" applyAlignment="1">
      <alignment horizontal="center" vertical="center"/>
    </xf>
    <xf numFmtId="0" fontId="0" fillId="10" borderId="33" xfId="0" applyFill="1" applyBorder="1" applyAlignment="1">
      <alignment horizontal="center" vertical="center"/>
    </xf>
    <xf numFmtId="0" fontId="0" fillId="10" borderId="29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7" borderId="38" xfId="0" applyFill="1" applyBorder="1" applyAlignment="1">
      <alignment horizontal="center" vertical="center"/>
    </xf>
    <xf numFmtId="0" fontId="0" fillId="7" borderId="41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19" fillId="3" borderId="26" xfId="0" applyFont="1" applyFill="1" applyBorder="1" applyAlignment="1">
      <alignment horizontal="center"/>
    </xf>
    <xf numFmtId="0" fontId="19" fillId="3" borderId="27" xfId="0" applyFont="1" applyFill="1" applyBorder="1" applyAlignment="1">
      <alignment horizontal="center"/>
    </xf>
    <xf numFmtId="0" fontId="0" fillId="8" borderId="21" xfId="0" applyFill="1" applyBorder="1" applyAlignment="1">
      <alignment horizontal="center" vertical="center"/>
    </xf>
    <xf numFmtId="0" fontId="0" fillId="8" borderId="31" xfId="0" applyFill="1" applyBorder="1" applyAlignment="1">
      <alignment horizontal="center" vertical="center"/>
    </xf>
    <xf numFmtId="0" fontId="0" fillId="8" borderId="28" xfId="0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0" fillId="9" borderId="31" xfId="0" applyFill="1" applyBorder="1" applyAlignment="1">
      <alignment horizontal="center" vertical="center"/>
    </xf>
    <xf numFmtId="0" fontId="0" fillId="9" borderId="28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8" borderId="41" xfId="0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0" fontId="0" fillId="9" borderId="38" xfId="0" applyFill="1" applyBorder="1" applyAlignment="1">
      <alignment horizontal="center" vertical="center"/>
    </xf>
    <xf numFmtId="0" fontId="0" fillId="9" borderId="41" xfId="0" applyFill="1" applyBorder="1" applyAlignment="1">
      <alignment horizontal="center" vertical="center"/>
    </xf>
    <xf numFmtId="0" fontId="0" fillId="9" borderId="30" xfId="0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44" fontId="21" fillId="0" borderId="13" xfId="1" applyFont="1" applyBorder="1" applyAlignment="1">
      <alignment horizontal="center"/>
    </xf>
    <xf numFmtId="44" fontId="21" fillId="0" borderId="14" xfId="1" applyFont="1" applyBorder="1" applyAlignment="1">
      <alignment horizontal="center"/>
    </xf>
    <xf numFmtId="44" fontId="9" fillId="2" borderId="13" xfId="1" applyFont="1" applyFill="1" applyBorder="1" applyAlignment="1">
      <alignment horizontal="center"/>
    </xf>
    <xf numFmtId="44" fontId="9" fillId="2" borderId="14" xfId="1" applyFont="1" applyFill="1" applyBorder="1" applyAlignment="1">
      <alignment horizontal="center"/>
    </xf>
    <xf numFmtId="44" fontId="9" fillId="0" borderId="32" xfId="1" applyFont="1" applyFill="1" applyBorder="1" applyAlignment="1">
      <alignment horizontal="center"/>
    </xf>
    <xf numFmtId="44" fontId="9" fillId="0" borderId="13" xfId="1" applyFont="1" applyBorder="1" applyAlignment="1">
      <alignment horizontal="center"/>
    </xf>
    <xf numFmtId="44" fontId="9" fillId="0" borderId="14" xfId="1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8" fillId="0" borderId="13" xfId="0" applyFont="1" applyBorder="1" applyAlignment="1">
      <alignment horizontal="center" wrapText="1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8" fillId="5" borderId="0" xfId="0" applyFont="1" applyFill="1" applyAlignment="1">
      <alignment horizontal="center" wrapText="1"/>
    </xf>
    <xf numFmtId="0" fontId="8" fillId="5" borderId="14" xfId="0" applyFont="1" applyFill="1" applyBorder="1" applyAlignment="1">
      <alignment horizontal="center" wrapText="1"/>
    </xf>
    <xf numFmtId="44" fontId="9" fillId="0" borderId="21" xfId="1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 wrapText="1"/>
    </xf>
    <xf numFmtId="0" fontId="9" fillId="0" borderId="38" xfId="2" applyFont="1" applyBorder="1" applyAlignment="1">
      <alignment horizontal="center"/>
    </xf>
    <xf numFmtId="0" fontId="9" fillId="2" borderId="19" xfId="0" applyFont="1" applyFill="1" applyBorder="1" applyAlignment="1">
      <alignment horizontal="center" wrapText="1"/>
    </xf>
    <xf numFmtId="0" fontId="18" fillId="5" borderId="19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5" borderId="19" xfId="0" applyFont="1" applyFill="1" applyBorder="1" applyAlignment="1">
      <alignment horizontal="center" wrapText="1" readingOrder="1"/>
    </xf>
    <xf numFmtId="0" fontId="9" fillId="2" borderId="19" xfId="0" applyFont="1" applyFill="1" applyBorder="1" applyAlignment="1">
      <alignment horizontal="center" wrapText="1" readingOrder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6" fillId="0" borderId="19" xfId="0" applyFont="1" applyBorder="1" applyAlignment="1">
      <alignment horizontal="center" wrapText="1"/>
    </xf>
    <xf numFmtId="0" fontId="17" fillId="5" borderId="19" xfId="0" applyFont="1" applyFill="1" applyBorder="1" applyAlignment="1">
      <alignment horizontal="center" wrapText="1" readingOrder="1"/>
    </xf>
    <xf numFmtId="0" fontId="17" fillId="5" borderId="19" xfId="0" applyFont="1" applyFill="1" applyBorder="1" applyAlignment="1">
      <alignment horizontal="center" wrapText="1"/>
    </xf>
    <xf numFmtId="8" fontId="0" fillId="0" borderId="0" xfId="0" applyNumberFormat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22" fillId="0" borderId="19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4" fillId="3" borderId="1" xfId="0" applyFont="1" applyFill="1" applyBorder="1" applyAlignment="1"/>
    <xf numFmtId="0" fontId="4" fillId="3" borderId="11" xfId="0" applyFont="1" applyFill="1" applyBorder="1" applyAlignment="1"/>
    <xf numFmtId="0" fontId="4" fillId="3" borderId="12" xfId="0" applyFont="1" applyFill="1" applyBorder="1" applyAlignment="1"/>
    <xf numFmtId="0" fontId="4" fillId="3" borderId="10" xfId="0" applyFont="1" applyFill="1" applyBorder="1" applyAlignment="1"/>
    <xf numFmtId="0" fontId="4" fillId="3" borderId="2" xfId="0" applyFont="1" applyFill="1" applyBorder="1" applyAlignment="1"/>
    <xf numFmtId="0" fontId="4" fillId="3" borderId="4" xfId="0" applyFont="1" applyFill="1" applyBorder="1" applyAlignment="1"/>
    <xf numFmtId="0" fontId="1" fillId="0" borderId="19" xfId="0" applyFont="1" applyBorder="1" applyAlignment="1">
      <alignment horizontal="center"/>
    </xf>
    <xf numFmtId="44" fontId="1" fillId="0" borderId="19" xfId="1" applyFont="1" applyFill="1" applyBorder="1" applyAlignment="1"/>
    <xf numFmtId="44" fontId="1" fillId="0" borderId="19" xfId="1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 readingOrder="1"/>
    </xf>
    <xf numFmtId="0" fontId="1" fillId="0" borderId="14" xfId="0" applyFont="1" applyBorder="1" applyAlignment="1">
      <alignment horizontal="center" readingOrder="1"/>
    </xf>
    <xf numFmtId="44" fontId="1" fillId="0" borderId="13" xfId="1" applyFont="1" applyFill="1" applyBorder="1" applyAlignment="1">
      <alignment horizontal="center"/>
    </xf>
    <xf numFmtId="44" fontId="1" fillId="0" borderId="14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1" applyFont="1" applyFill="1" applyBorder="1" applyAlignment="1">
      <alignment horizontal="center"/>
    </xf>
    <xf numFmtId="0" fontId="1" fillId="0" borderId="0" xfId="0" applyFont="1" applyAlignment="1">
      <alignment horizontal="center" readingOrder="1"/>
    </xf>
    <xf numFmtId="0" fontId="19" fillId="3" borderId="26" xfId="0" applyFont="1" applyFill="1" applyBorder="1" applyAlignment="1"/>
    <xf numFmtId="0" fontId="19" fillId="3" borderId="27" xfId="0" applyFont="1" applyFill="1" applyBorder="1" applyAlignment="1"/>
    <xf numFmtId="0" fontId="1" fillId="0" borderId="19" xfId="0" applyFont="1" applyBorder="1" applyAlignment="1">
      <alignment horizontal="right"/>
    </xf>
    <xf numFmtId="0" fontId="1" fillId="0" borderId="19" xfId="0" applyFont="1" applyBorder="1"/>
    <xf numFmtId="0" fontId="1" fillId="0" borderId="19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9" borderId="19" xfId="0" applyFont="1" applyFill="1" applyBorder="1"/>
    <xf numFmtId="0" fontId="1" fillId="0" borderId="38" xfId="0" applyFont="1" applyBorder="1" applyAlignment="1">
      <alignment horizontal="right"/>
    </xf>
    <xf numFmtId="0" fontId="1" fillId="2" borderId="19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center" wrapText="1"/>
    </xf>
    <xf numFmtId="0" fontId="1" fillId="2" borderId="19" xfId="0" applyFont="1" applyFill="1" applyBorder="1"/>
    <xf numFmtId="0" fontId="1" fillId="0" borderId="13" xfId="0" applyFont="1" applyBorder="1" applyAlignment="1">
      <alignment horizontal="right"/>
    </xf>
    <xf numFmtId="0" fontId="1" fillId="0" borderId="0" xfId="0" applyFont="1"/>
    <xf numFmtId="44" fontId="1" fillId="0" borderId="40" xfId="0" applyNumberFormat="1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9" fontId="1" fillId="0" borderId="19" xfId="0" applyNumberFormat="1" applyFont="1" applyBorder="1" applyAlignment="1">
      <alignment horizontal="center"/>
    </xf>
    <xf numFmtId="9" fontId="1" fillId="0" borderId="19" xfId="0" applyNumberFormat="1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1/relationships/FeaturePropertyBag" Target="featurePropertyBag/featurePropertyBag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rojectmanager.com/pricing?utm_source=project_manager_com&amp;utm_medium=content+library&amp;utm_campaign=excel-bom&amp;utm_content=&amp;utm_detail=&amp;utm_term=none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514350</xdr:colOff>
      <xdr:row>4</xdr:row>
      <xdr:rowOff>95249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B3A033-8AB3-4A27-AADD-2AA575728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067049" cy="876299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26</xdr:row>
      <xdr:rowOff>0</xdr:rowOff>
    </xdr:from>
    <xdr:to>
      <xdr:col>8</xdr:col>
      <xdr:colOff>76200</xdr:colOff>
      <xdr:row>41</xdr:row>
      <xdr:rowOff>120650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8BA61B-C562-4680-973F-74923862D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4953000"/>
          <a:ext cx="4984750" cy="283527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rojectmanager.com/templates/equipment-inventory-template?utm_source=project_manager_com&amp;utm_medium=content+library&amp;utm_campaign=excel-bom&amp;utm_content=&amp;utm_detail=&amp;utm_term=none" TargetMode="External"/><Relationship Id="rId2" Type="http://schemas.openxmlformats.org/officeDocument/2006/relationships/hyperlink" Target="https://www.projectmanager.com/templates/inventory-template?utm_source=project_manager_com&amp;utm_medium=content+library&amp;utm_campaign=excel-bom&amp;utm_content=&amp;utm_detail=&amp;utm_term=none" TargetMode="External"/><Relationship Id="rId1" Type="http://schemas.openxmlformats.org/officeDocument/2006/relationships/hyperlink" Target="https://www.projectmanager.com/templates/production-schedule-template?utm_source=project_manager_com&amp;utm_medium=content+library&amp;utm_campaign=excel-bom&amp;utm_content=&amp;utm_detail=&amp;utm_term=none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pogeerockets.com/index.php?main_page=product_supplies_info&amp;cPath=42_309_274&amp;products_id=2283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pogeerockets.com/index.php?main_page=product_supplies_info&amp;cPath=42_309_274&amp;products_id=2283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pogeerockets.com/index.php?main_page=product_supplies_info&amp;cPath=42_309_274&amp;products_id=2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FBED4-9AED-465F-AF17-0F8FFB87197F}">
  <dimension ref="A3:T32"/>
  <sheetViews>
    <sheetView topLeftCell="A9" workbookViewId="0">
      <selection activeCell="N32" sqref="N32"/>
    </sheetView>
  </sheetViews>
  <sheetFormatPr defaultColWidth="9.28515625" defaultRowHeight="14.45"/>
  <cols>
    <col min="1" max="16384" width="9.28515625" style="1"/>
  </cols>
  <sheetData>
    <row r="3" spans="1:20" ht="18">
      <c r="J3" s="2" t="s">
        <v>0</v>
      </c>
    </row>
    <row r="6" spans="1:20">
      <c r="A6" s="71" t="s">
        <v>1</v>
      </c>
      <c r="B6" s="71"/>
      <c r="C6" s="71"/>
      <c r="D6" s="72"/>
      <c r="E6" s="72"/>
      <c r="F6" s="72"/>
      <c r="H6" s="61" t="s">
        <v>2</v>
      </c>
      <c r="I6" s="62"/>
      <c r="J6" s="62"/>
      <c r="K6" s="62"/>
      <c r="L6" s="62"/>
      <c r="M6" s="63"/>
    </row>
    <row r="7" spans="1:20">
      <c r="A7" s="71" t="s">
        <v>3</v>
      </c>
      <c r="B7" s="71"/>
      <c r="C7" s="71"/>
      <c r="D7" s="72"/>
      <c r="E7" s="72"/>
      <c r="F7" s="72"/>
      <c r="H7" s="64"/>
      <c r="I7" s="65"/>
      <c r="J7" s="65"/>
      <c r="K7" s="65"/>
      <c r="L7" s="65"/>
      <c r="M7" s="66"/>
    </row>
    <row r="8" spans="1:20">
      <c r="A8" s="71" t="s">
        <v>4</v>
      </c>
      <c r="B8" s="71"/>
      <c r="C8" s="71"/>
      <c r="D8" s="72"/>
      <c r="E8" s="72"/>
      <c r="F8" s="72"/>
      <c r="H8" s="64"/>
      <c r="I8" s="65"/>
      <c r="J8" s="65"/>
      <c r="K8" s="65"/>
      <c r="L8" s="65"/>
      <c r="M8" s="66"/>
    </row>
    <row r="9" spans="1:20">
      <c r="A9" s="71" t="s">
        <v>5</v>
      </c>
      <c r="B9" s="71"/>
      <c r="C9" s="71"/>
      <c r="D9" s="72"/>
      <c r="E9" s="72"/>
      <c r="F9" s="72"/>
      <c r="H9" s="64"/>
      <c r="I9" s="65"/>
      <c r="J9" s="65"/>
      <c r="K9" s="65"/>
      <c r="L9" s="65"/>
      <c r="M9" s="66"/>
    </row>
    <row r="10" spans="1:20">
      <c r="A10" s="71" t="s">
        <v>6</v>
      </c>
      <c r="B10" s="71"/>
      <c r="C10" s="71"/>
      <c r="D10" s="72"/>
      <c r="E10" s="72"/>
      <c r="F10" s="72"/>
      <c r="H10" s="64"/>
      <c r="I10" s="65"/>
      <c r="J10" s="65"/>
      <c r="K10" s="65"/>
      <c r="L10" s="65"/>
      <c r="M10" s="66"/>
    </row>
    <row r="11" spans="1:20">
      <c r="A11" s="71" t="s">
        <v>7</v>
      </c>
      <c r="B11" s="71"/>
      <c r="C11" s="71"/>
      <c r="D11" s="72"/>
      <c r="E11" s="72"/>
      <c r="F11" s="72"/>
      <c r="H11" s="67"/>
      <c r="I11" s="68"/>
      <c r="J11" s="68"/>
      <c r="K11" s="68"/>
      <c r="L11" s="68"/>
      <c r="M11" s="69"/>
    </row>
    <row r="13" spans="1:20" ht="29.25" customHeight="1">
      <c r="A13" s="254" t="s">
        <v>8</v>
      </c>
      <c r="B13" s="254"/>
      <c r="C13" s="254" t="s">
        <v>9</v>
      </c>
      <c r="D13" s="254"/>
      <c r="E13" s="70" t="s">
        <v>10</v>
      </c>
      <c r="F13" s="70"/>
      <c r="G13" s="254" t="s">
        <v>11</v>
      </c>
      <c r="H13" s="254"/>
      <c r="I13" s="254" t="s">
        <v>12</v>
      </c>
      <c r="J13" s="254"/>
      <c r="K13" s="254" t="s">
        <v>13</v>
      </c>
      <c r="L13" s="254"/>
      <c r="M13" s="254" t="s">
        <v>14</v>
      </c>
      <c r="N13" s="254"/>
      <c r="O13" s="254" t="s">
        <v>15</v>
      </c>
      <c r="P13" s="254"/>
      <c r="Q13" s="254" t="s">
        <v>7</v>
      </c>
      <c r="R13" s="254"/>
      <c r="S13" s="70" t="s">
        <v>16</v>
      </c>
      <c r="T13" s="70"/>
    </row>
    <row r="14" spans="1:20">
      <c r="A14" s="72">
        <v>1</v>
      </c>
      <c r="B14" s="72"/>
      <c r="C14" s="72" t="s">
        <v>17</v>
      </c>
      <c r="D14" s="72"/>
      <c r="E14" s="72" t="s">
        <v>18</v>
      </c>
      <c r="F14" s="72"/>
      <c r="G14" s="72">
        <v>123</v>
      </c>
      <c r="H14" s="72"/>
      <c r="I14" s="72" t="s">
        <v>19</v>
      </c>
      <c r="J14" s="72"/>
      <c r="K14" s="72" t="s">
        <v>20</v>
      </c>
      <c r="L14" s="72"/>
      <c r="M14" s="73">
        <v>1</v>
      </c>
      <c r="N14" s="73"/>
      <c r="O14" s="72">
        <v>10</v>
      </c>
      <c r="P14" s="72"/>
      <c r="Q14" s="73">
        <f>M14*O14</f>
        <v>10</v>
      </c>
      <c r="R14" s="73"/>
      <c r="S14" s="72" t="s">
        <v>21</v>
      </c>
      <c r="T14" s="72"/>
    </row>
    <row r="15" spans="1:20">
      <c r="A15" s="74">
        <v>2</v>
      </c>
      <c r="B15" s="74"/>
      <c r="C15" s="74" t="s">
        <v>22</v>
      </c>
      <c r="D15" s="74"/>
      <c r="E15" s="74" t="s">
        <v>18</v>
      </c>
      <c r="F15" s="74"/>
      <c r="G15" s="74">
        <v>456</v>
      </c>
      <c r="H15" s="74"/>
      <c r="I15" s="74" t="s">
        <v>23</v>
      </c>
      <c r="J15" s="74"/>
      <c r="K15" s="74" t="s">
        <v>20</v>
      </c>
      <c r="L15" s="74"/>
      <c r="M15" s="75">
        <v>1</v>
      </c>
      <c r="N15" s="75"/>
      <c r="O15" s="74">
        <v>10</v>
      </c>
      <c r="P15" s="74"/>
      <c r="Q15" s="75">
        <f t="shared" ref="Q15:Q25" si="0">M15*O15</f>
        <v>10</v>
      </c>
      <c r="R15" s="75"/>
      <c r="S15" s="74" t="s">
        <v>21</v>
      </c>
      <c r="T15" s="74"/>
    </row>
    <row r="16" spans="1:20">
      <c r="A16" s="72">
        <v>3</v>
      </c>
      <c r="B16" s="72"/>
      <c r="C16" s="72" t="s">
        <v>24</v>
      </c>
      <c r="D16" s="72"/>
      <c r="E16" s="72" t="s">
        <v>18</v>
      </c>
      <c r="F16" s="72"/>
      <c r="G16" s="72">
        <v>789</v>
      </c>
      <c r="H16" s="72"/>
      <c r="I16" s="72" t="s">
        <v>25</v>
      </c>
      <c r="J16" s="72"/>
      <c r="K16" s="72" t="s">
        <v>20</v>
      </c>
      <c r="L16" s="72"/>
      <c r="M16" s="73">
        <v>1</v>
      </c>
      <c r="N16" s="73"/>
      <c r="O16" s="72">
        <v>10</v>
      </c>
      <c r="P16" s="72"/>
      <c r="Q16" s="73">
        <f t="shared" si="0"/>
        <v>10</v>
      </c>
      <c r="R16" s="73"/>
      <c r="S16" s="72" t="s">
        <v>21</v>
      </c>
      <c r="T16" s="72"/>
    </row>
    <row r="17" spans="1:20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5"/>
      <c r="N17" s="75"/>
      <c r="O17" s="74"/>
      <c r="P17" s="74"/>
      <c r="Q17" s="75">
        <f t="shared" si="0"/>
        <v>0</v>
      </c>
      <c r="R17" s="75"/>
      <c r="S17" s="74"/>
      <c r="T17" s="74"/>
    </row>
    <row r="18" spans="1:20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3"/>
      <c r="N18" s="73"/>
      <c r="O18" s="72"/>
      <c r="P18" s="72"/>
      <c r="Q18" s="73">
        <f t="shared" si="0"/>
        <v>0</v>
      </c>
      <c r="R18" s="73"/>
      <c r="S18" s="72"/>
      <c r="T18" s="72"/>
    </row>
    <row r="19" spans="1:20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5"/>
      <c r="N19" s="75"/>
      <c r="O19" s="74"/>
      <c r="P19" s="74"/>
      <c r="Q19" s="75">
        <f t="shared" si="0"/>
        <v>0</v>
      </c>
      <c r="R19" s="75"/>
      <c r="S19" s="74"/>
      <c r="T19" s="74"/>
    </row>
    <row r="20" spans="1:20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3"/>
      <c r="N20" s="73"/>
      <c r="O20" s="72"/>
      <c r="P20" s="72"/>
      <c r="Q20" s="73">
        <f t="shared" si="0"/>
        <v>0</v>
      </c>
      <c r="R20" s="73"/>
      <c r="S20" s="72"/>
      <c r="T20" s="72"/>
    </row>
    <row r="21" spans="1:20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5"/>
      <c r="N21" s="75"/>
      <c r="O21" s="74"/>
      <c r="P21" s="74"/>
      <c r="Q21" s="75">
        <f t="shared" si="0"/>
        <v>0</v>
      </c>
      <c r="R21" s="75"/>
      <c r="S21" s="74"/>
      <c r="T21" s="74"/>
    </row>
    <row r="22" spans="1:20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3"/>
      <c r="N22" s="73"/>
      <c r="O22" s="72"/>
      <c r="P22" s="72"/>
      <c r="Q22" s="73">
        <f t="shared" si="0"/>
        <v>0</v>
      </c>
      <c r="R22" s="73"/>
      <c r="S22" s="72"/>
      <c r="T22" s="72"/>
    </row>
    <row r="23" spans="1:20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5"/>
      <c r="N23" s="75"/>
      <c r="O23" s="74"/>
      <c r="P23" s="74"/>
      <c r="Q23" s="75">
        <f t="shared" si="0"/>
        <v>0</v>
      </c>
      <c r="R23" s="75"/>
      <c r="S23" s="74"/>
      <c r="T23" s="74"/>
    </row>
    <row r="24" spans="1:20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3"/>
      <c r="N24" s="73"/>
      <c r="O24" s="72"/>
      <c r="P24" s="72"/>
      <c r="Q24" s="73">
        <f t="shared" si="0"/>
        <v>0</v>
      </c>
      <c r="R24" s="73"/>
      <c r="S24" s="72"/>
      <c r="T24" s="72"/>
    </row>
    <row r="25" spans="1:20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6"/>
      <c r="P25" s="76"/>
      <c r="Q25" s="75">
        <f t="shared" si="0"/>
        <v>0</v>
      </c>
      <c r="R25" s="75"/>
      <c r="S25" s="74"/>
      <c r="T25" s="74"/>
    </row>
    <row r="26" spans="1:20">
      <c r="M26" s="77" t="s">
        <v>26</v>
      </c>
      <c r="N26" s="78"/>
      <c r="O26" s="72">
        <f>SUM(O14:O25)</f>
        <v>30</v>
      </c>
      <c r="P26" s="72"/>
      <c r="Q26" s="73">
        <f>SUM(Q14:Q25)</f>
        <v>30</v>
      </c>
      <c r="R26" s="73"/>
    </row>
    <row r="29" spans="1:20">
      <c r="J29" s="4" t="s">
        <v>27</v>
      </c>
    </row>
    <row r="30" spans="1:20">
      <c r="J30" s="5" t="s">
        <v>28</v>
      </c>
    </row>
    <row r="31" spans="1:20">
      <c r="J31" s="5" t="s">
        <v>29</v>
      </c>
    </row>
    <row r="32" spans="1:20">
      <c r="J32" s="5" t="s">
        <v>30</v>
      </c>
    </row>
  </sheetData>
  <mergeCells count="146">
    <mergeCell ref="S25:T25"/>
    <mergeCell ref="O26:P26"/>
    <mergeCell ref="Q26:R26"/>
    <mergeCell ref="M26:N26"/>
    <mergeCell ref="O24:P24"/>
    <mergeCell ref="Q24:R24"/>
    <mergeCell ref="S24:T24"/>
    <mergeCell ref="A25:B25"/>
    <mergeCell ref="C25:D25"/>
    <mergeCell ref="E25:F25"/>
    <mergeCell ref="G25:H25"/>
    <mergeCell ref="I25:J25"/>
    <mergeCell ref="K25:L25"/>
    <mergeCell ref="M25:N25"/>
    <mergeCell ref="G23:H23"/>
    <mergeCell ref="I23:J23"/>
    <mergeCell ref="K23:L23"/>
    <mergeCell ref="M23:N23"/>
    <mergeCell ref="O23:P23"/>
    <mergeCell ref="Q23:R23"/>
    <mergeCell ref="O25:P25"/>
    <mergeCell ref="Q25:R25"/>
    <mergeCell ref="A24:B24"/>
    <mergeCell ref="C24:D24"/>
    <mergeCell ref="E24:F24"/>
    <mergeCell ref="G24:H24"/>
    <mergeCell ref="I24:J24"/>
    <mergeCell ref="K24:L24"/>
    <mergeCell ref="M24:N24"/>
    <mergeCell ref="S21:T21"/>
    <mergeCell ref="A22:B22"/>
    <mergeCell ref="C22:D22"/>
    <mergeCell ref="E22:F22"/>
    <mergeCell ref="G22:H22"/>
    <mergeCell ref="I22:J22"/>
    <mergeCell ref="K22:L22"/>
    <mergeCell ref="M22:N22"/>
    <mergeCell ref="S23:T23"/>
    <mergeCell ref="S22:T22"/>
    <mergeCell ref="A21:B21"/>
    <mergeCell ref="C21:D21"/>
    <mergeCell ref="E21:F21"/>
    <mergeCell ref="G21:H21"/>
    <mergeCell ref="I21:J21"/>
    <mergeCell ref="K21:L21"/>
    <mergeCell ref="M21:N21"/>
    <mergeCell ref="O21:P21"/>
    <mergeCell ref="Q21:R21"/>
    <mergeCell ref="O22:P22"/>
    <mergeCell ref="Q22:R22"/>
    <mergeCell ref="A23:B23"/>
    <mergeCell ref="C23:D23"/>
    <mergeCell ref="E23:F23"/>
    <mergeCell ref="S19:T19"/>
    <mergeCell ref="A20:B20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A19:B19"/>
    <mergeCell ref="C19:D19"/>
    <mergeCell ref="E19:F19"/>
    <mergeCell ref="G19:H19"/>
    <mergeCell ref="I19:J19"/>
    <mergeCell ref="K19:L19"/>
    <mergeCell ref="M19:N19"/>
    <mergeCell ref="O19:P19"/>
    <mergeCell ref="Q19:R19"/>
    <mergeCell ref="S17:T17"/>
    <mergeCell ref="A18:B18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A17:B17"/>
    <mergeCell ref="C17:D17"/>
    <mergeCell ref="E17:F17"/>
    <mergeCell ref="G17:H17"/>
    <mergeCell ref="I17:J17"/>
    <mergeCell ref="K17:L17"/>
    <mergeCell ref="M17:N17"/>
    <mergeCell ref="O17:P17"/>
    <mergeCell ref="Q17:R17"/>
    <mergeCell ref="S15:T15"/>
    <mergeCell ref="A16:B16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A15:B15"/>
    <mergeCell ref="C15:D15"/>
    <mergeCell ref="E15:F15"/>
    <mergeCell ref="G15:H15"/>
    <mergeCell ref="I15:J15"/>
    <mergeCell ref="K15:L15"/>
    <mergeCell ref="M15:N15"/>
    <mergeCell ref="O15:P15"/>
    <mergeCell ref="Q15:R15"/>
    <mergeCell ref="O13:P13"/>
    <mergeCell ref="Q13:R13"/>
    <mergeCell ref="S13:T13"/>
    <mergeCell ref="A14:B14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H6:M11"/>
    <mergeCell ref="A13:B13"/>
    <mergeCell ref="C13:D13"/>
    <mergeCell ref="E13:F13"/>
    <mergeCell ref="G13:H13"/>
    <mergeCell ref="I13:J13"/>
    <mergeCell ref="K13:L13"/>
    <mergeCell ref="M13:N13"/>
    <mergeCell ref="A9:C9"/>
    <mergeCell ref="D9:F9"/>
    <mergeCell ref="A10:C10"/>
    <mergeCell ref="D10:F10"/>
    <mergeCell ref="A11:C11"/>
    <mergeCell ref="D11:F11"/>
    <mergeCell ref="A6:C6"/>
    <mergeCell ref="D6:F6"/>
    <mergeCell ref="A7:C7"/>
    <mergeCell ref="D7:F7"/>
    <mergeCell ref="A8:C8"/>
    <mergeCell ref="D8:F8"/>
  </mergeCells>
  <hyperlinks>
    <hyperlink ref="J30" r:id="rId1" xr:uid="{1B84BAAF-278B-4E01-80FA-D07C5191E8B3}"/>
    <hyperlink ref="J31" r:id="rId2" xr:uid="{DBD0EACB-8E6F-43D4-939E-4DD39132C1A6}"/>
    <hyperlink ref="J32" r:id="rId3" xr:uid="{2D47DB47-AE1B-4BC3-9274-3F2CD636B8A8}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FA56C-2FC9-4851-A1D1-00F0E63BBA73}">
  <sheetPr>
    <pageSetUpPr fitToPage="1"/>
  </sheetPr>
  <dimension ref="A2:R48"/>
  <sheetViews>
    <sheetView topLeftCell="A7" workbookViewId="0">
      <selection activeCell="L46" sqref="L46"/>
    </sheetView>
  </sheetViews>
  <sheetFormatPr defaultColWidth="9.28515625" defaultRowHeight="14.45"/>
  <cols>
    <col min="1" max="1" width="9.28515625" style="1"/>
    <col min="2" max="2" width="1.5703125" style="1" customWidth="1"/>
    <col min="3" max="3" width="9.28515625" style="1"/>
    <col min="4" max="4" width="35.7109375" style="3" customWidth="1"/>
    <col min="5" max="5" width="9.28515625" style="1"/>
    <col min="6" max="6" width="3.42578125" style="1" customWidth="1"/>
    <col min="7" max="9" width="9.28515625" style="1"/>
    <col min="10" max="10" width="1.5703125" style="1" customWidth="1"/>
    <col min="11" max="16384" width="9.28515625" style="1"/>
  </cols>
  <sheetData>
    <row r="2" spans="1:18">
      <c r="A2" s="71" t="s">
        <v>1</v>
      </c>
      <c r="B2" s="71"/>
      <c r="C2" s="71"/>
      <c r="D2" s="6" t="s">
        <v>31</v>
      </c>
      <c r="F2" s="7"/>
      <c r="G2" s="7"/>
      <c r="H2" s="7"/>
      <c r="I2" s="7"/>
      <c r="J2" s="7"/>
      <c r="K2" s="7"/>
      <c r="L2" s="7"/>
    </row>
    <row r="3" spans="1:18">
      <c r="A3" s="71" t="s">
        <v>3</v>
      </c>
      <c r="B3" s="71"/>
      <c r="C3" s="71"/>
      <c r="D3" s="6" t="s">
        <v>32</v>
      </c>
      <c r="F3" s="7"/>
      <c r="G3" s="7"/>
      <c r="H3" s="7"/>
      <c r="I3" s="7"/>
      <c r="J3" s="7"/>
      <c r="K3" s="7"/>
      <c r="L3" s="7"/>
    </row>
    <row r="4" spans="1:18">
      <c r="A4" s="71" t="s">
        <v>4</v>
      </c>
      <c r="B4" s="71"/>
      <c r="C4" s="71"/>
      <c r="D4" s="8">
        <v>45965</v>
      </c>
      <c r="F4" s="7"/>
      <c r="G4" s="7"/>
      <c r="H4" s="7"/>
      <c r="I4" s="7"/>
      <c r="J4" s="7"/>
      <c r="K4" s="7"/>
      <c r="L4" s="7"/>
    </row>
    <row r="5" spans="1:18">
      <c r="A5" s="71" t="s">
        <v>5</v>
      </c>
      <c r="B5" s="71"/>
      <c r="C5" s="71"/>
      <c r="D5" s="8">
        <v>45965</v>
      </c>
      <c r="F5" s="7"/>
      <c r="G5" s="7"/>
      <c r="H5" s="7"/>
      <c r="I5" s="7"/>
      <c r="J5" s="7"/>
      <c r="K5" s="7"/>
      <c r="L5" s="7"/>
    </row>
    <row r="6" spans="1:18">
      <c r="A6" s="71" t="s">
        <v>6</v>
      </c>
      <c r="B6" s="71"/>
      <c r="C6" s="71"/>
      <c r="D6" s="6">
        <f>I41</f>
        <v>52</v>
      </c>
      <c r="F6" s="7"/>
      <c r="G6" s="7"/>
      <c r="H6" s="7"/>
      <c r="I6" s="7"/>
      <c r="J6" s="7"/>
      <c r="K6" s="7"/>
      <c r="L6" s="7"/>
    </row>
    <row r="7" spans="1:18">
      <c r="A7" s="71" t="s">
        <v>7</v>
      </c>
      <c r="B7" s="71"/>
      <c r="C7" s="71"/>
      <c r="D7" s="9">
        <f>K41</f>
        <v>699.81000000000006</v>
      </c>
      <c r="F7" s="7"/>
      <c r="G7" s="7"/>
      <c r="H7" s="7"/>
      <c r="I7" s="7"/>
      <c r="J7" s="7"/>
      <c r="K7" s="7"/>
      <c r="L7" s="7"/>
    </row>
    <row r="9" spans="1:18" ht="29.25" customHeight="1">
      <c r="A9" s="254" t="s">
        <v>8</v>
      </c>
      <c r="B9" s="254"/>
      <c r="C9" s="254" t="s">
        <v>33</v>
      </c>
      <c r="D9" s="254"/>
      <c r="E9" s="254" t="s">
        <v>11</v>
      </c>
      <c r="F9" s="254"/>
      <c r="G9" s="254" t="s">
        <v>14</v>
      </c>
      <c r="H9" s="254"/>
      <c r="I9" s="255" t="s">
        <v>15</v>
      </c>
      <c r="J9" s="256"/>
      <c r="K9" s="254" t="s">
        <v>7</v>
      </c>
      <c r="L9" s="254"/>
      <c r="M9" s="254" t="s">
        <v>34</v>
      </c>
      <c r="N9" s="254"/>
      <c r="O9" s="257" t="s">
        <v>35</v>
      </c>
      <c r="P9" s="257"/>
      <c r="Q9" s="257" t="s">
        <v>36</v>
      </c>
      <c r="R9" s="257"/>
    </row>
    <row r="10" spans="1:18" customFormat="1" ht="14.45" customHeight="1">
      <c r="A10" s="90">
        <v>3</v>
      </c>
      <c r="B10" s="90"/>
      <c r="C10" s="90" t="s">
        <v>37</v>
      </c>
      <c r="D10" s="90"/>
      <c r="E10" s="90">
        <v>1</v>
      </c>
      <c r="F10" s="90"/>
      <c r="G10" s="101">
        <v>18.690000000000001</v>
      </c>
      <c r="H10" s="101"/>
      <c r="I10" s="90">
        <v>1</v>
      </c>
      <c r="J10" s="90"/>
      <c r="K10" s="85">
        <f>G10*I10</f>
        <v>18.690000000000001</v>
      </c>
      <c r="L10" s="85"/>
      <c r="M10" s="85">
        <v>0</v>
      </c>
      <c r="N10" s="88"/>
      <c r="O10" s="82"/>
      <c r="P10" s="83"/>
      <c r="Q10" s="82"/>
      <c r="R10" s="83"/>
    </row>
    <row r="11" spans="1:18" customFormat="1" ht="14.45" customHeight="1">
      <c r="A11" s="90">
        <v>3</v>
      </c>
      <c r="B11" s="90"/>
      <c r="C11" s="90" t="s">
        <v>38</v>
      </c>
      <c r="D11" s="90"/>
      <c r="E11" s="90">
        <v>2</v>
      </c>
      <c r="F11" s="90"/>
      <c r="G11" s="101">
        <v>8.8000000000000007</v>
      </c>
      <c r="H11" s="101"/>
      <c r="I11" s="90">
        <v>1</v>
      </c>
      <c r="J11" s="90"/>
      <c r="K11" s="85">
        <f>G11*I11</f>
        <v>8.8000000000000007</v>
      </c>
      <c r="L11" s="85"/>
      <c r="M11" s="85">
        <v>0</v>
      </c>
      <c r="N11" s="88"/>
      <c r="O11" s="82"/>
      <c r="P11" s="83"/>
      <c r="Q11" s="82"/>
      <c r="R11" s="83"/>
    </row>
    <row r="12" spans="1:18" customFormat="1" ht="14.45" customHeight="1">
      <c r="A12" s="90">
        <v>3</v>
      </c>
      <c r="B12" s="90"/>
      <c r="C12" s="90" t="s">
        <v>39</v>
      </c>
      <c r="D12" s="90"/>
      <c r="E12" s="90">
        <v>3</v>
      </c>
      <c r="F12" s="90"/>
      <c r="G12" s="101">
        <v>1.47</v>
      </c>
      <c r="H12" s="101"/>
      <c r="I12" s="90">
        <v>3</v>
      </c>
      <c r="J12" s="90"/>
      <c r="K12" s="85">
        <f>G12*I12</f>
        <v>4.41</v>
      </c>
      <c r="L12" s="85"/>
      <c r="M12" s="85">
        <v>0</v>
      </c>
      <c r="N12" s="88"/>
      <c r="O12" s="82"/>
      <c r="P12" s="83"/>
      <c r="Q12" s="82"/>
      <c r="R12" s="83"/>
    </row>
    <row r="13" spans="1:18" customFormat="1" ht="14.45" customHeight="1">
      <c r="A13" s="91">
        <v>3</v>
      </c>
      <c r="B13" s="92"/>
      <c r="C13" s="91" t="s">
        <v>40</v>
      </c>
      <c r="D13" s="92"/>
      <c r="E13" s="91">
        <v>4</v>
      </c>
      <c r="F13" s="92"/>
      <c r="G13" s="99">
        <v>1.47</v>
      </c>
      <c r="H13" s="100"/>
      <c r="I13" s="91">
        <v>3</v>
      </c>
      <c r="J13" s="92"/>
      <c r="K13" s="88">
        <f>G13*I13</f>
        <v>4.41</v>
      </c>
      <c r="L13" s="93"/>
      <c r="M13" s="88">
        <v>0</v>
      </c>
      <c r="N13" s="89"/>
      <c r="O13" s="82"/>
      <c r="P13" s="83"/>
      <c r="Q13" s="82"/>
      <c r="R13" s="83"/>
    </row>
    <row r="14" spans="1:18" customFormat="1" ht="14.45" customHeight="1">
      <c r="A14" s="91">
        <v>4</v>
      </c>
      <c r="B14" s="92"/>
      <c r="C14" s="91" t="s">
        <v>41</v>
      </c>
      <c r="D14" s="92"/>
      <c r="E14" s="91">
        <v>5</v>
      </c>
      <c r="F14" s="92"/>
      <c r="G14" s="99">
        <v>1.62</v>
      </c>
      <c r="H14" s="100"/>
      <c r="I14" s="91">
        <v>1</v>
      </c>
      <c r="J14" s="92"/>
      <c r="K14" s="88">
        <f>G14*I14</f>
        <v>1.62</v>
      </c>
      <c r="L14" s="93"/>
      <c r="M14" s="88">
        <f>K14</f>
        <v>1.62</v>
      </c>
      <c r="N14" s="89"/>
      <c r="O14" s="82"/>
      <c r="P14" s="83"/>
      <c r="Q14" s="82"/>
      <c r="R14" s="83"/>
    </row>
    <row r="15" spans="1:18" customFormat="1" ht="14.45" customHeight="1">
      <c r="A15" s="91">
        <v>4</v>
      </c>
      <c r="B15" s="92"/>
      <c r="C15" s="91" t="s">
        <v>42</v>
      </c>
      <c r="D15" s="92"/>
      <c r="E15" s="91">
        <v>6</v>
      </c>
      <c r="F15" s="92"/>
      <c r="G15" s="99">
        <v>0.91</v>
      </c>
      <c r="H15" s="100"/>
      <c r="I15" s="91">
        <v>3</v>
      </c>
      <c r="J15" s="92"/>
      <c r="K15" s="88">
        <f>G15*I15</f>
        <v>2.73</v>
      </c>
      <c r="L15" s="93"/>
      <c r="M15" s="88">
        <f>K15</f>
        <v>2.73</v>
      </c>
      <c r="N15" s="89"/>
      <c r="O15" s="82"/>
      <c r="P15" s="83"/>
      <c r="Q15" s="82"/>
      <c r="R15" s="83"/>
    </row>
    <row r="16" spans="1:18" customFormat="1" ht="14.45" customHeight="1">
      <c r="A16" s="91">
        <v>4</v>
      </c>
      <c r="B16" s="92"/>
      <c r="C16" s="91" t="s">
        <v>43</v>
      </c>
      <c r="D16" s="92"/>
      <c r="E16" s="91">
        <v>7</v>
      </c>
      <c r="F16" s="92"/>
      <c r="G16" s="99">
        <v>0.46</v>
      </c>
      <c r="H16" s="100"/>
      <c r="I16" s="91">
        <v>1</v>
      </c>
      <c r="J16" s="92"/>
      <c r="K16" s="88">
        <f>G16*I16</f>
        <v>0.46</v>
      </c>
      <c r="L16" s="93"/>
      <c r="M16" s="88">
        <f>K16</f>
        <v>0.46</v>
      </c>
      <c r="N16" s="89"/>
      <c r="O16" s="82"/>
      <c r="P16" s="83"/>
      <c r="Q16" s="82"/>
      <c r="R16" s="83"/>
    </row>
    <row r="17" spans="1:18" customFormat="1" ht="15">
      <c r="A17" s="91">
        <v>4</v>
      </c>
      <c r="B17" s="92"/>
      <c r="C17" s="91" t="s">
        <v>44</v>
      </c>
      <c r="D17" s="92"/>
      <c r="E17" s="91">
        <v>8</v>
      </c>
      <c r="F17" s="92"/>
      <c r="G17" s="99">
        <v>0.47</v>
      </c>
      <c r="H17" s="100"/>
      <c r="I17" s="91">
        <v>1</v>
      </c>
      <c r="J17" s="92"/>
      <c r="K17" s="88">
        <f>G17*I17</f>
        <v>0.47</v>
      </c>
      <c r="L17" s="93"/>
      <c r="M17" s="88">
        <f>K17</f>
        <v>0.47</v>
      </c>
      <c r="N17" s="89"/>
      <c r="O17" s="82"/>
      <c r="P17" s="83"/>
      <c r="Q17" s="82"/>
      <c r="R17" s="83"/>
    </row>
    <row r="18" spans="1:18" customFormat="1" ht="14.45" customHeight="1">
      <c r="A18" s="91">
        <v>4</v>
      </c>
      <c r="B18" s="92"/>
      <c r="C18" s="91" t="s">
        <v>45</v>
      </c>
      <c r="D18" s="92"/>
      <c r="E18" s="91">
        <v>9</v>
      </c>
      <c r="F18" s="92"/>
      <c r="G18" s="99">
        <v>0.51</v>
      </c>
      <c r="H18" s="100"/>
      <c r="I18" s="91">
        <v>1</v>
      </c>
      <c r="J18" s="92"/>
      <c r="K18" s="88">
        <f t="shared" ref="K18" si="0">G18*I18</f>
        <v>0.51</v>
      </c>
      <c r="L18" s="93"/>
      <c r="M18" s="88">
        <f>K18</f>
        <v>0.51</v>
      </c>
      <c r="N18" s="89"/>
      <c r="O18" s="82"/>
      <c r="P18" s="83"/>
      <c r="Q18" s="82"/>
      <c r="R18" s="83"/>
    </row>
    <row r="19" spans="1:18" customFormat="1" ht="15">
      <c r="A19" s="91">
        <v>5</v>
      </c>
      <c r="B19" s="92"/>
      <c r="C19" s="91" t="s">
        <v>46</v>
      </c>
      <c r="D19" s="92"/>
      <c r="E19" s="91">
        <v>10</v>
      </c>
      <c r="F19" s="92"/>
      <c r="G19" s="99">
        <v>0.33</v>
      </c>
      <c r="H19" s="100"/>
      <c r="I19" s="91">
        <v>1</v>
      </c>
      <c r="J19" s="92"/>
      <c r="K19" s="88">
        <f>G19*I19</f>
        <v>0.33</v>
      </c>
      <c r="L19" s="93"/>
      <c r="M19" s="88">
        <f>K19</f>
        <v>0.33</v>
      </c>
      <c r="N19" s="89"/>
      <c r="O19" s="82"/>
      <c r="P19" s="83"/>
      <c r="Q19" s="82"/>
      <c r="R19" s="83"/>
    </row>
    <row r="20" spans="1:18" customFormat="1" ht="15">
      <c r="A20" s="91">
        <v>5</v>
      </c>
      <c r="B20" s="92"/>
      <c r="C20" s="91" t="s">
        <v>47</v>
      </c>
      <c r="D20" s="92"/>
      <c r="E20" s="91">
        <v>11</v>
      </c>
      <c r="F20" s="92"/>
      <c r="G20" s="99">
        <v>0.01</v>
      </c>
      <c r="H20" s="100"/>
      <c r="I20" s="91">
        <v>4</v>
      </c>
      <c r="J20" s="92"/>
      <c r="K20" s="88">
        <f>G20*I20</f>
        <v>0.04</v>
      </c>
      <c r="L20" s="93"/>
      <c r="M20" s="88">
        <f>K20</f>
        <v>0.04</v>
      </c>
      <c r="N20" s="89"/>
      <c r="O20" s="82"/>
      <c r="P20" s="83"/>
      <c r="Q20" s="82"/>
      <c r="R20" s="83"/>
    </row>
    <row r="21" spans="1:18" customFormat="1" ht="15">
      <c r="A21" s="91">
        <v>5</v>
      </c>
      <c r="B21" s="92"/>
      <c r="C21" s="91" t="s">
        <v>48</v>
      </c>
      <c r="D21" s="92"/>
      <c r="E21" s="91">
        <v>12</v>
      </c>
      <c r="F21" s="92"/>
      <c r="G21" s="99">
        <v>0.1</v>
      </c>
      <c r="H21" s="100"/>
      <c r="I21" s="91">
        <v>4</v>
      </c>
      <c r="J21" s="92"/>
      <c r="K21" s="88">
        <f t="shared" ref="K21:K22" si="1">G21*I21</f>
        <v>0.4</v>
      </c>
      <c r="L21" s="93"/>
      <c r="M21" s="88">
        <f>K21</f>
        <v>0.4</v>
      </c>
      <c r="N21" s="89"/>
      <c r="O21" s="82"/>
      <c r="P21" s="83"/>
      <c r="Q21" s="82"/>
      <c r="R21" s="83"/>
    </row>
    <row r="22" spans="1:18" customFormat="1" ht="14.45" customHeight="1">
      <c r="A22" s="91">
        <v>5</v>
      </c>
      <c r="B22" s="92"/>
      <c r="C22" s="91" t="s">
        <v>49</v>
      </c>
      <c r="D22" s="92"/>
      <c r="E22" s="91">
        <v>13</v>
      </c>
      <c r="F22" s="92"/>
      <c r="G22" s="99">
        <v>0.55000000000000004</v>
      </c>
      <c r="H22" s="100"/>
      <c r="I22" s="91">
        <v>1</v>
      </c>
      <c r="J22" s="92"/>
      <c r="K22" s="88">
        <f t="shared" si="1"/>
        <v>0.55000000000000004</v>
      </c>
      <c r="L22" s="93"/>
      <c r="M22" s="88">
        <f>K22</f>
        <v>0.55000000000000004</v>
      </c>
      <c r="N22" s="89"/>
      <c r="O22" s="82"/>
      <c r="P22" s="83"/>
      <c r="Q22" s="82"/>
      <c r="R22" s="83"/>
    </row>
    <row r="23" spans="1:18" customFormat="1" ht="15">
      <c r="A23" s="91">
        <v>5</v>
      </c>
      <c r="B23" s="92"/>
      <c r="C23" s="91" t="s">
        <v>50</v>
      </c>
      <c r="D23" s="92"/>
      <c r="E23" s="91">
        <v>14</v>
      </c>
      <c r="F23" s="92"/>
      <c r="G23" s="99">
        <v>0.01</v>
      </c>
      <c r="H23" s="100"/>
      <c r="I23" s="91">
        <v>4</v>
      </c>
      <c r="J23" s="92"/>
      <c r="K23" s="88">
        <f t="shared" ref="K23:K25" si="2">G23*I23</f>
        <v>0.04</v>
      </c>
      <c r="L23" s="93"/>
      <c r="M23" s="88">
        <f>K23</f>
        <v>0.04</v>
      </c>
      <c r="N23" s="89"/>
      <c r="O23" s="82"/>
      <c r="P23" s="83"/>
      <c r="Q23" s="82"/>
      <c r="R23" s="83"/>
    </row>
    <row r="24" spans="1:18" customFormat="1" ht="14.45" customHeight="1">
      <c r="A24" s="91">
        <v>5</v>
      </c>
      <c r="B24" s="92"/>
      <c r="C24" s="91" t="s">
        <v>51</v>
      </c>
      <c r="D24" s="92"/>
      <c r="E24" s="91">
        <v>15</v>
      </c>
      <c r="F24" s="92"/>
      <c r="G24" s="99">
        <v>23.99</v>
      </c>
      <c r="H24" s="100"/>
      <c r="I24" s="91">
        <v>4</v>
      </c>
      <c r="J24" s="92"/>
      <c r="K24" s="88">
        <f>G24*I24</f>
        <v>95.96</v>
      </c>
      <c r="L24" s="93"/>
      <c r="M24" s="88">
        <f>K24</f>
        <v>95.96</v>
      </c>
      <c r="N24" s="89"/>
      <c r="O24" s="82"/>
      <c r="P24" s="83"/>
      <c r="Q24" s="82"/>
      <c r="R24" s="83"/>
    </row>
    <row r="25" spans="1:18" customFormat="1" ht="15">
      <c r="A25" s="91">
        <v>6</v>
      </c>
      <c r="B25" s="92"/>
      <c r="C25" s="91" t="s">
        <v>52</v>
      </c>
      <c r="D25" s="92"/>
      <c r="E25" s="91">
        <v>16</v>
      </c>
      <c r="F25" s="92"/>
      <c r="G25" s="99">
        <v>27.6</v>
      </c>
      <c r="H25" s="100"/>
      <c r="I25" s="91">
        <v>1</v>
      </c>
      <c r="J25" s="92"/>
      <c r="K25" s="88">
        <f t="shared" si="2"/>
        <v>27.6</v>
      </c>
      <c r="L25" s="93"/>
      <c r="M25" s="88">
        <f>K25</f>
        <v>27.6</v>
      </c>
      <c r="N25" s="89"/>
      <c r="O25" s="82"/>
      <c r="P25" s="83"/>
      <c r="Q25" s="82"/>
      <c r="R25" s="83"/>
    </row>
    <row r="26" spans="1:18" customFormat="1" ht="15">
      <c r="A26" s="91">
        <v>6</v>
      </c>
      <c r="B26" s="92"/>
      <c r="C26" s="91" t="s">
        <v>53</v>
      </c>
      <c r="D26" s="92"/>
      <c r="E26" s="91">
        <v>17</v>
      </c>
      <c r="F26" s="92"/>
      <c r="G26" s="99">
        <v>8.9</v>
      </c>
      <c r="H26" s="100"/>
      <c r="I26" s="91">
        <v>1</v>
      </c>
      <c r="J26" s="92"/>
      <c r="K26" s="88">
        <f>G26*I26</f>
        <v>8.9</v>
      </c>
      <c r="L26" s="93"/>
      <c r="M26" s="88">
        <f>K26</f>
        <v>8.9</v>
      </c>
      <c r="N26" s="89"/>
      <c r="O26" s="82"/>
      <c r="P26" s="83"/>
      <c r="Q26" s="82"/>
      <c r="R26" s="83"/>
    </row>
    <row r="27" spans="1:18" customFormat="1" ht="14.45" customHeight="1">
      <c r="A27" s="91">
        <v>6</v>
      </c>
      <c r="B27" s="92"/>
      <c r="C27" s="91" t="s">
        <v>54</v>
      </c>
      <c r="D27" s="92"/>
      <c r="E27" s="91">
        <v>18</v>
      </c>
      <c r="F27" s="92"/>
      <c r="G27" s="99">
        <v>13</v>
      </c>
      <c r="H27" s="100"/>
      <c r="I27" s="91">
        <v>1</v>
      </c>
      <c r="J27" s="92"/>
      <c r="K27" s="88">
        <v>13</v>
      </c>
      <c r="L27" s="93"/>
      <c r="M27" s="88">
        <f>K27</f>
        <v>13</v>
      </c>
      <c r="N27" s="89"/>
      <c r="O27" s="82"/>
      <c r="P27" s="83"/>
      <c r="Q27" s="82"/>
      <c r="R27" s="83"/>
    </row>
    <row r="28" spans="1:18" customFormat="1" ht="14.45" customHeight="1">
      <c r="A28" s="91">
        <v>6</v>
      </c>
      <c r="B28" s="92"/>
      <c r="C28" s="91" t="s">
        <v>55</v>
      </c>
      <c r="D28" s="92"/>
      <c r="E28" s="91">
        <v>19</v>
      </c>
      <c r="F28" s="92"/>
      <c r="G28" s="99">
        <v>20</v>
      </c>
      <c r="H28" s="100"/>
      <c r="I28" s="91">
        <v>1</v>
      </c>
      <c r="J28" s="92"/>
      <c r="K28" s="88">
        <v>20</v>
      </c>
      <c r="L28" s="93"/>
      <c r="M28" s="88">
        <f>K28</f>
        <v>20</v>
      </c>
      <c r="N28" s="89"/>
      <c r="O28" s="82"/>
      <c r="P28" s="83"/>
      <c r="Q28" s="82"/>
      <c r="R28" s="83"/>
    </row>
    <row r="29" spans="1:18" customFormat="1" ht="14.45" customHeight="1">
      <c r="A29" s="91">
        <v>6</v>
      </c>
      <c r="B29" s="92"/>
      <c r="C29" s="91" t="s">
        <v>56</v>
      </c>
      <c r="D29" s="92"/>
      <c r="E29" s="91">
        <v>20</v>
      </c>
      <c r="F29" s="92"/>
      <c r="G29" s="99">
        <v>9.99</v>
      </c>
      <c r="H29" s="100"/>
      <c r="I29" s="91">
        <v>1</v>
      </c>
      <c r="J29" s="92"/>
      <c r="K29" s="88">
        <f t="shared" ref="K29" si="3">G29*I29</f>
        <v>9.99</v>
      </c>
      <c r="L29" s="93"/>
      <c r="M29" s="88">
        <f>K29</f>
        <v>9.99</v>
      </c>
      <c r="N29" s="89"/>
      <c r="O29" s="82"/>
      <c r="P29" s="83"/>
      <c r="Q29" s="82"/>
      <c r="R29" s="83"/>
    </row>
    <row r="30" spans="1:18" customFormat="1" ht="14.45" customHeight="1">
      <c r="A30" s="91">
        <v>1</v>
      </c>
      <c r="B30" s="92"/>
      <c r="C30" s="91" t="s">
        <v>57</v>
      </c>
      <c r="D30" s="92"/>
      <c r="E30" s="91">
        <v>21</v>
      </c>
      <c r="F30" s="92"/>
      <c r="G30" s="99">
        <v>49.49</v>
      </c>
      <c r="H30" s="100"/>
      <c r="I30" s="91">
        <v>2</v>
      </c>
      <c r="J30" s="92"/>
      <c r="K30" s="88">
        <f t="shared" ref="K30:K31" si="4">G30*I30</f>
        <v>98.98</v>
      </c>
      <c r="L30" s="93"/>
      <c r="M30" s="88">
        <f>K30</f>
        <v>98.98</v>
      </c>
      <c r="N30" s="89"/>
      <c r="O30" s="82"/>
      <c r="P30" s="83"/>
      <c r="Q30" s="82"/>
      <c r="R30" s="83"/>
    </row>
    <row r="31" spans="1:18" customFormat="1" ht="14.45" customHeight="1">
      <c r="A31" s="91">
        <v>1</v>
      </c>
      <c r="B31" s="92"/>
      <c r="C31" s="91" t="s">
        <v>58</v>
      </c>
      <c r="D31" s="92"/>
      <c r="E31" s="91">
        <v>22</v>
      </c>
      <c r="F31" s="92"/>
      <c r="G31" s="99">
        <v>87.29</v>
      </c>
      <c r="H31" s="100"/>
      <c r="I31" s="91">
        <v>2</v>
      </c>
      <c r="J31" s="92"/>
      <c r="K31" s="88">
        <f>G31*I31</f>
        <v>174.58</v>
      </c>
      <c r="L31" s="93"/>
      <c r="M31" s="88">
        <f>K31</f>
        <v>174.58</v>
      </c>
      <c r="N31" s="89"/>
      <c r="O31" s="82"/>
      <c r="P31" s="83"/>
      <c r="Q31" s="82"/>
      <c r="R31" s="83"/>
    </row>
    <row r="32" spans="1:18" ht="14.45" customHeight="1">
      <c r="A32" s="91">
        <v>1</v>
      </c>
      <c r="B32" s="92"/>
      <c r="C32" s="91" t="s">
        <v>59</v>
      </c>
      <c r="D32" s="92"/>
      <c r="E32" s="91">
        <v>23</v>
      </c>
      <c r="F32" s="92"/>
      <c r="G32" s="99">
        <v>6.27</v>
      </c>
      <c r="H32" s="100"/>
      <c r="I32" s="91">
        <v>1</v>
      </c>
      <c r="J32" s="92"/>
      <c r="K32" s="88">
        <f>G32*I32</f>
        <v>6.27</v>
      </c>
      <c r="L32" s="93"/>
      <c r="M32" s="88">
        <f>K32</f>
        <v>6.27</v>
      </c>
      <c r="N32" s="89"/>
      <c r="O32" s="82"/>
      <c r="P32" s="83"/>
      <c r="Q32" s="82"/>
      <c r="R32" s="83"/>
    </row>
    <row r="33" spans="1:18" ht="15">
      <c r="A33" s="102">
        <v>1</v>
      </c>
      <c r="B33" s="103"/>
      <c r="C33" s="104" t="s">
        <v>60</v>
      </c>
      <c r="D33" s="103"/>
      <c r="E33" s="104">
        <v>24</v>
      </c>
      <c r="F33" s="103"/>
      <c r="G33" s="105">
        <v>117.98</v>
      </c>
      <c r="H33" s="100"/>
      <c r="I33" s="104">
        <v>1</v>
      </c>
      <c r="J33" s="103"/>
      <c r="K33" s="88">
        <f>G33*I33</f>
        <v>117.98</v>
      </c>
      <c r="L33" s="93"/>
      <c r="M33" s="105">
        <v>117.98</v>
      </c>
      <c r="N33" s="100"/>
      <c r="O33" s="82"/>
      <c r="P33" s="83"/>
      <c r="Q33" s="82"/>
      <c r="R33" s="83"/>
    </row>
    <row r="34" spans="1:18" ht="15">
      <c r="A34" s="106">
        <v>1</v>
      </c>
      <c r="B34" s="107"/>
      <c r="C34" s="108" t="s">
        <v>61</v>
      </c>
      <c r="D34" s="107"/>
      <c r="E34" s="108">
        <v>25</v>
      </c>
      <c r="F34" s="107"/>
      <c r="G34" s="105">
        <v>24.6</v>
      </c>
      <c r="H34" s="100"/>
      <c r="I34" s="108">
        <v>1</v>
      </c>
      <c r="J34" s="107"/>
      <c r="K34" s="88">
        <f>G34*I34</f>
        <v>24.6</v>
      </c>
      <c r="L34" s="93"/>
      <c r="M34" s="105">
        <v>24.6</v>
      </c>
      <c r="N34" s="100"/>
      <c r="O34" s="82"/>
      <c r="P34" s="83"/>
      <c r="Q34" s="82"/>
      <c r="R34" s="83"/>
    </row>
    <row r="35" spans="1:18" ht="15">
      <c r="A35" s="106">
        <v>2</v>
      </c>
      <c r="B35" s="107"/>
      <c r="C35" s="108" t="s">
        <v>62</v>
      </c>
      <c r="D35" s="107"/>
      <c r="E35" s="108">
        <v>26</v>
      </c>
      <c r="F35" s="107"/>
      <c r="G35" s="105">
        <v>20</v>
      </c>
      <c r="H35" s="100"/>
      <c r="I35" s="108">
        <v>1</v>
      </c>
      <c r="J35" s="107"/>
      <c r="K35" s="105">
        <v>20</v>
      </c>
      <c r="L35" s="100"/>
      <c r="M35" s="105">
        <v>20</v>
      </c>
      <c r="N35" s="100"/>
      <c r="O35" s="82"/>
      <c r="P35" s="83"/>
      <c r="Q35" s="82"/>
      <c r="R35" s="83"/>
    </row>
    <row r="36" spans="1:18" ht="15">
      <c r="A36" s="106">
        <v>3</v>
      </c>
      <c r="B36" s="107"/>
      <c r="C36" s="108" t="s">
        <v>63</v>
      </c>
      <c r="D36" s="107"/>
      <c r="E36" s="108">
        <v>27</v>
      </c>
      <c r="F36" s="107"/>
      <c r="G36" s="105">
        <v>0.25</v>
      </c>
      <c r="H36" s="100"/>
      <c r="I36" s="108">
        <v>2</v>
      </c>
      <c r="J36" s="107"/>
      <c r="K36" s="88">
        <f>G36*I36</f>
        <v>0.5</v>
      </c>
      <c r="L36" s="93"/>
      <c r="M36" s="105">
        <v>0.25</v>
      </c>
      <c r="N36" s="100"/>
      <c r="O36" s="82"/>
      <c r="P36" s="83"/>
      <c r="Q36" s="82"/>
      <c r="R36" s="83"/>
    </row>
    <row r="37" spans="1:18" ht="15">
      <c r="A37" s="106">
        <v>3</v>
      </c>
      <c r="B37" s="107"/>
      <c r="C37" s="108" t="s">
        <v>64</v>
      </c>
      <c r="D37" s="107"/>
      <c r="E37" s="108">
        <v>28</v>
      </c>
      <c r="F37" s="107"/>
      <c r="G37" s="105">
        <v>0.5</v>
      </c>
      <c r="H37" s="100"/>
      <c r="I37" s="108">
        <v>1</v>
      </c>
      <c r="J37" s="107"/>
      <c r="K37" s="88">
        <f>G37*I37</f>
        <v>0.5</v>
      </c>
      <c r="L37" s="93"/>
      <c r="M37" s="105">
        <v>0.5</v>
      </c>
      <c r="N37" s="100"/>
      <c r="O37" s="82"/>
      <c r="P37" s="83"/>
      <c r="Q37" s="82"/>
      <c r="R37" s="83"/>
    </row>
    <row r="38" spans="1:18" ht="15">
      <c r="A38" s="106">
        <v>3</v>
      </c>
      <c r="B38" s="107"/>
      <c r="C38" s="108" t="s">
        <v>65</v>
      </c>
      <c r="D38" s="107"/>
      <c r="E38" s="108">
        <v>29</v>
      </c>
      <c r="F38" s="107"/>
      <c r="G38" s="105">
        <v>18.690000000000001</v>
      </c>
      <c r="H38" s="100"/>
      <c r="I38" s="108">
        <v>1</v>
      </c>
      <c r="J38" s="107"/>
      <c r="K38" s="88">
        <f>G38*I38</f>
        <v>18.690000000000001</v>
      </c>
      <c r="L38" s="93"/>
      <c r="M38" s="105">
        <v>18.690000000000001</v>
      </c>
      <c r="N38" s="100"/>
      <c r="O38" s="82"/>
      <c r="P38" s="83"/>
      <c r="Q38" s="82"/>
      <c r="R38" s="83"/>
    </row>
    <row r="39" spans="1:18" ht="15">
      <c r="A39" s="106">
        <v>3</v>
      </c>
      <c r="B39" s="107"/>
      <c r="C39" s="108" t="s">
        <v>66</v>
      </c>
      <c r="D39" s="107"/>
      <c r="E39" s="108">
        <v>30</v>
      </c>
      <c r="F39" s="107"/>
      <c r="G39" s="105">
        <v>8.8000000000000007</v>
      </c>
      <c r="H39" s="100"/>
      <c r="I39" s="108">
        <v>1</v>
      </c>
      <c r="J39" s="107"/>
      <c r="K39" s="88">
        <f>G39*I39</f>
        <v>8.8000000000000007</v>
      </c>
      <c r="L39" s="93"/>
      <c r="M39" s="105">
        <v>8.8000000000000007</v>
      </c>
      <c r="N39" s="100"/>
      <c r="O39" s="82"/>
      <c r="P39" s="83"/>
      <c r="Q39" s="82"/>
      <c r="R39" s="83"/>
    </row>
    <row r="40" spans="1:18" ht="15">
      <c r="A40" s="106">
        <v>3</v>
      </c>
      <c r="B40" s="107"/>
      <c r="C40" s="108" t="s">
        <v>67</v>
      </c>
      <c r="D40" s="107"/>
      <c r="E40" s="108">
        <v>21</v>
      </c>
      <c r="F40" s="107"/>
      <c r="G40" s="105">
        <v>10</v>
      </c>
      <c r="H40" s="100"/>
      <c r="I40" s="108">
        <v>1</v>
      </c>
      <c r="J40" s="107"/>
      <c r="K40" s="88">
        <f>G40*I40</f>
        <v>10</v>
      </c>
      <c r="L40" s="93"/>
      <c r="M40" s="105">
        <v>10</v>
      </c>
      <c r="N40" s="100"/>
      <c r="O40" s="79"/>
      <c r="P40" s="80"/>
      <c r="Q40" s="79"/>
      <c r="R40" s="80"/>
    </row>
    <row r="41" spans="1:18" ht="15">
      <c r="G41" s="94" t="s">
        <v>26</v>
      </c>
      <c r="H41" s="95"/>
      <c r="I41" s="96">
        <f>SUM(I10:J40)</f>
        <v>52</v>
      </c>
      <c r="J41" s="97"/>
      <c r="K41" s="86">
        <f>SUM(K10:L40)</f>
        <v>699.81000000000006</v>
      </c>
      <c r="L41" s="98"/>
      <c r="M41" s="86">
        <f>SUM(M10:N40)</f>
        <v>663.25000000000011</v>
      </c>
      <c r="N41" s="87"/>
      <c r="O41" s="81"/>
      <c r="P41" s="81"/>
      <c r="Q41" s="81"/>
      <c r="R41" s="81"/>
    </row>
    <row r="42" spans="1:18" ht="15">
      <c r="O42" s="84"/>
      <c r="P42" s="84"/>
    </row>
    <row r="43" spans="1:18" ht="15"/>
    <row r="44" spans="1:18" ht="15"/>
    <row r="45" spans="1:18" ht="15"/>
    <row r="46" spans="1:18" ht="15"/>
    <row r="47" spans="1:18" ht="15"/>
    <row r="48" spans="1:18" ht="15"/>
  </sheetData>
  <mergeCells count="301">
    <mergeCell ref="A39:B39"/>
    <mergeCell ref="C39:D39"/>
    <mergeCell ref="E39:F39"/>
    <mergeCell ref="G39:H39"/>
    <mergeCell ref="I39:J39"/>
    <mergeCell ref="K39:L39"/>
    <mergeCell ref="M39:N39"/>
    <mergeCell ref="A40:B40"/>
    <mergeCell ref="C40:D40"/>
    <mergeCell ref="E40:F40"/>
    <mergeCell ref="G40:H40"/>
    <mergeCell ref="I40:J40"/>
    <mergeCell ref="K40:L40"/>
    <mergeCell ref="M40:N40"/>
    <mergeCell ref="A38:B38"/>
    <mergeCell ref="C38:D38"/>
    <mergeCell ref="E38:F38"/>
    <mergeCell ref="G38:H38"/>
    <mergeCell ref="I38:J38"/>
    <mergeCell ref="K38:L38"/>
    <mergeCell ref="M38:N38"/>
    <mergeCell ref="A37:B37"/>
    <mergeCell ref="C37:D37"/>
    <mergeCell ref="A36:B36"/>
    <mergeCell ref="C36:D36"/>
    <mergeCell ref="E36:F36"/>
    <mergeCell ref="G36:H36"/>
    <mergeCell ref="I36:J36"/>
    <mergeCell ref="K36:L36"/>
    <mergeCell ref="M36:N36"/>
    <mergeCell ref="E37:F37"/>
    <mergeCell ref="G37:H37"/>
    <mergeCell ref="I37:J37"/>
    <mergeCell ref="K37:L37"/>
    <mergeCell ref="M37:N37"/>
    <mergeCell ref="A34:B34"/>
    <mergeCell ref="C34:D34"/>
    <mergeCell ref="E34:F34"/>
    <mergeCell ref="G34:H34"/>
    <mergeCell ref="I34:J34"/>
    <mergeCell ref="K34:L34"/>
    <mergeCell ref="M34:N34"/>
    <mergeCell ref="A35:B35"/>
    <mergeCell ref="C35:D35"/>
    <mergeCell ref="E35:F35"/>
    <mergeCell ref="G35:H35"/>
    <mergeCell ref="I35:J35"/>
    <mergeCell ref="K35:L35"/>
    <mergeCell ref="M35:N35"/>
    <mergeCell ref="C20:D20"/>
    <mergeCell ref="E20:F20"/>
    <mergeCell ref="G20:H20"/>
    <mergeCell ref="I20:J20"/>
    <mergeCell ref="M32:N32"/>
    <mergeCell ref="E25:F25"/>
    <mergeCell ref="A33:B33"/>
    <mergeCell ref="C33:D33"/>
    <mergeCell ref="E33:F33"/>
    <mergeCell ref="G33:H33"/>
    <mergeCell ref="I33:J33"/>
    <mergeCell ref="K33:L33"/>
    <mergeCell ref="M33:N33"/>
    <mergeCell ref="A32:B32"/>
    <mergeCell ref="E32:F32"/>
    <mergeCell ref="G32:H32"/>
    <mergeCell ref="I32:J32"/>
    <mergeCell ref="K30:L30"/>
    <mergeCell ref="A31:B31"/>
    <mergeCell ref="C31:D31"/>
    <mergeCell ref="E31:F31"/>
    <mergeCell ref="G31:H31"/>
    <mergeCell ref="I31:J31"/>
    <mergeCell ref="K31:L31"/>
    <mergeCell ref="A30:B30"/>
    <mergeCell ref="C30:D30"/>
    <mergeCell ref="E30:F30"/>
    <mergeCell ref="G30:H30"/>
    <mergeCell ref="I30:J30"/>
    <mergeCell ref="K32:L32"/>
    <mergeCell ref="C32:D32"/>
    <mergeCell ref="A29:B29"/>
    <mergeCell ref="C29:D29"/>
    <mergeCell ref="E29:F29"/>
    <mergeCell ref="G29:H29"/>
    <mergeCell ref="I29:J29"/>
    <mergeCell ref="K29:L29"/>
    <mergeCell ref="A28:B28"/>
    <mergeCell ref="C28:D28"/>
    <mergeCell ref="E28:F28"/>
    <mergeCell ref="G28:H28"/>
    <mergeCell ref="I28:J28"/>
    <mergeCell ref="K28:L28"/>
    <mergeCell ref="A27:B27"/>
    <mergeCell ref="C27:D27"/>
    <mergeCell ref="E27:F27"/>
    <mergeCell ref="G27:H27"/>
    <mergeCell ref="I27:J27"/>
    <mergeCell ref="K27:L27"/>
    <mergeCell ref="A26:B26"/>
    <mergeCell ref="C26:D26"/>
    <mergeCell ref="E26:F26"/>
    <mergeCell ref="G26:H26"/>
    <mergeCell ref="I26:J26"/>
    <mergeCell ref="K26:L26"/>
    <mergeCell ref="G25:H25"/>
    <mergeCell ref="I25:J25"/>
    <mergeCell ref="K25:L25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K24:L24"/>
    <mergeCell ref="K23:L23"/>
    <mergeCell ref="A15:B15"/>
    <mergeCell ref="C15:D15"/>
    <mergeCell ref="E15:F15"/>
    <mergeCell ref="G15:H15"/>
    <mergeCell ref="I15:J15"/>
    <mergeCell ref="K15:L15"/>
    <mergeCell ref="K18:L18"/>
    <mergeCell ref="A22:B22"/>
    <mergeCell ref="C22:D22"/>
    <mergeCell ref="E22:F22"/>
    <mergeCell ref="G22:H22"/>
    <mergeCell ref="I22:J22"/>
    <mergeCell ref="K22:L22"/>
    <mergeCell ref="A21:B21"/>
    <mergeCell ref="C21:D21"/>
    <mergeCell ref="E21:F21"/>
    <mergeCell ref="G21:H21"/>
    <mergeCell ref="I21:J21"/>
    <mergeCell ref="A19:B19"/>
    <mergeCell ref="C19:D19"/>
    <mergeCell ref="K21:L21"/>
    <mergeCell ref="E19:F19"/>
    <mergeCell ref="G19:H19"/>
    <mergeCell ref="I19:J19"/>
    <mergeCell ref="A2:C2"/>
    <mergeCell ref="A3:C3"/>
    <mergeCell ref="A4:C4"/>
    <mergeCell ref="A5:C5"/>
    <mergeCell ref="A6:C6"/>
    <mergeCell ref="A9:B9"/>
    <mergeCell ref="C9:D9"/>
    <mergeCell ref="E9:F9"/>
    <mergeCell ref="G9:H9"/>
    <mergeCell ref="A10:B10"/>
    <mergeCell ref="C10:D10"/>
    <mergeCell ref="E10:F10"/>
    <mergeCell ref="G10:H10"/>
    <mergeCell ref="I10:J10"/>
    <mergeCell ref="A7:C7"/>
    <mergeCell ref="C14:D14"/>
    <mergeCell ref="A14:B14"/>
    <mergeCell ref="E14:F14"/>
    <mergeCell ref="G14:H14"/>
    <mergeCell ref="A12:B12"/>
    <mergeCell ref="C12:D12"/>
    <mergeCell ref="E12:F12"/>
    <mergeCell ref="G12:H12"/>
    <mergeCell ref="I14:J14"/>
    <mergeCell ref="A13:B13"/>
    <mergeCell ref="C13:D13"/>
    <mergeCell ref="E13:F13"/>
    <mergeCell ref="G13:H13"/>
    <mergeCell ref="A11:B11"/>
    <mergeCell ref="C11:D11"/>
    <mergeCell ref="E11:F11"/>
    <mergeCell ref="G11:H11"/>
    <mergeCell ref="G41:H41"/>
    <mergeCell ref="I41:J41"/>
    <mergeCell ref="K41:L41"/>
    <mergeCell ref="K17:L17"/>
    <mergeCell ref="A16:B16"/>
    <mergeCell ref="C16:D16"/>
    <mergeCell ref="E16:F16"/>
    <mergeCell ref="G16:H16"/>
    <mergeCell ref="I16:J16"/>
    <mergeCell ref="K16:L16"/>
    <mergeCell ref="A17:B17"/>
    <mergeCell ref="C17:D17"/>
    <mergeCell ref="E17:F17"/>
    <mergeCell ref="G17:H17"/>
    <mergeCell ref="I17:J17"/>
    <mergeCell ref="K20:L20"/>
    <mergeCell ref="A20:B20"/>
    <mergeCell ref="A18:B18"/>
    <mergeCell ref="C18:D18"/>
    <mergeCell ref="E18:F18"/>
    <mergeCell ref="G18:H18"/>
    <mergeCell ref="I18:J18"/>
    <mergeCell ref="A25:B25"/>
    <mergeCell ref="C25:D25"/>
    <mergeCell ref="M12:N12"/>
    <mergeCell ref="M9:N9"/>
    <mergeCell ref="M10:N10"/>
    <mergeCell ref="M11:N11"/>
    <mergeCell ref="M29:N29"/>
    <mergeCell ref="M30:N30"/>
    <mergeCell ref="M31:N31"/>
    <mergeCell ref="I12:J12"/>
    <mergeCell ref="K12:L12"/>
    <mergeCell ref="I13:J13"/>
    <mergeCell ref="I9:J9"/>
    <mergeCell ref="K9:L9"/>
    <mergeCell ref="K10:L10"/>
    <mergeCell ref="K14:L14"/>
    <mergeCell ref="M19:N19"/>
    <mergeCell ref="M18:N18"/>
    <mergeCell ref="M17:N17"/>
    <mergeCell ref="M16:N16"/>
    <mergeCell ref="M15:N15"/>
    <mergeCell ref="M14:N14"/>
    <mergeCell ref="M13:N13"/>
    <mergeCell ref="K19:L19"/>
    <mergeCell ref="K13:L13"/>
    <mergeCell ref="I11:J11"/>
    <mergeCell ref="K11:L11"/>
    <mergeCell ref="O27:P27"/>
    <mergeCell ref="O28:P28"/>
    <mergeCell ref="O29:P29"/>
    <mergeCell ref="O30:P30"/>
    <mergeCell ref="O31:P31"/>
    <mergeCell ref="M41:N41"/>
    <mergeCell ref="M20:N20"/>
    <mergeCell ref="M21:N21"/>
    <mergeCell ref="M22:N22"/>
    <mergeCell ref="M23:N23"/>
    <mergeCell ref="M25:N25"/>
    <mergeCell ref="M26:N26"/>
    <mergeCell ref="M27:N27"/>
    <mergeCell ref="M28:N28"/>
    <mergeCell ref="M24:N24"/>
    <mergeCell ref="O33:P33"/>
    <mergeCell ref="O34:P34"/>
    <mergeCell ref="O35:P35"/>
    <mergeCell ref="O36:P36"/>
    <mergeCell ref="O37:P37"/>
    <mergeCell ref="O38:P38"/>
    <mergeCell ref="O39:P39"/>
    <mergeCell ref="O40:P40"/>
    <mergeCell ref="O32:P32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41:P41"/>
    <mergeCell ref="O42:P42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9:R39"/>
    <mergeCell ref="Q40:R40"/>
    <mergeCell ref="Q41:R41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793C6-B48B-4732-92A8-868216E60283}">
  <dimension ref="A2:V24"/>
  <sheetViews>
    <sheetView topLeftCell="A6" workbookViewId="0">
      <selection activeCell="G32" sqref="G32"/>
    </sheetView>
  </sheetViews>
  <sheetFormatPr defaultRowHeight="15"/>
  <cols>
    <col min="4" max="4" width="20.28515625" customWidth="1"/>
  </cols>
  <sheetData>
    <row r="2" spans="1:22">
      <c r="A2" s="71" t="s">
        <v>1</v>
      </c>
      <c r="B2" s="71"/>
      <c r="C2" s="71"/>
      <c r="D2" s="6" t="s">
        <v>31</v>
      </c>
    </row>
    <row r="3" spans="1:22">
      <c r="A3" s="71" t="s">
        <v>3</v>
      </c>
      <c r="B3" s="71"/>
      <c r="C3" s="71"/>
      <c r="D3" s="6" t="s">
        <v>68</v>
      </c>
    </row>
    <row r="4" spans="1:22">
      <c r="A4" s="71" t="s">
        <v>4</v>
      </c>
      <c r="B4" s="71"/>
      <c r="C4" s="71"/>
      <c r="D4" s="8">
        <v>45965</v>
      </c>
    </row>
    <row r="5" spans="1:22">
      <c r="A5" s="71" t="s">
        <v>5</v>
      </c>
      <c r="B5" s="71"/>
      <c r="C5" s="71"/>
      <c r="D5" s="8">
        <v>45965</v>
      </c>
    </row>
    <row r="6" spans="1:22">
      <c r="A6" s="71" t="s">
        <v>6</v>
      </c>
      <c r="B6" s="71"/>
      <c r="C6" s="71"/>
      <c r="D6" s="6">
        <f>I24</f>
        <v>22</v>
      </c>
    </row>
    <row r="7" spans="1:22">
      <c r="A7" s="71" t="s">
        <v>7</v>
      </c>
      <c r="B7" s="71"/>
      <c r="C7" s="71"/>
      <c r="D7" s="9">
        <f>K24</f>
        <v>316.72000000000003</v>
      </c>
    </row>
    <row r="9" spans="1:22">
      <c r="A9" s="257" t="s">
        <v>8</v>
      </c>
      <c r="B9" s="257"/>
      <c r="C9" s="257" t="s">
        <v>33</v>
      </c>
      <c r="D9" s="257"/>
      <c r="E9" s="257" t="s">
        <v>11</v>
      </c>
      <c r="F9" s="257"/>
      <c r="G9" s="257" t="s">
        <v>14</v>
      </c>
      <c r="H9" s="257"/>
      <c r="I9" s="258" t="s">
        <v>15</v>
      </c>
      <c r="J9" s="259"/>
      <c r="K9" s="257" t="s">
        <v>7</v>
      </c>
      <c r="L9" s="257"/>
      <c r="M9" s="257" t="s">
        <v>34</v>
      </c>
      <c r="N9" s="257"/>
      <c r="O9" s="257" t="s">
        <v>35</v>
      </c>
      <c r="P9" s="257"/>
      <c r="Q9" s="126" t="s">
        <v>69</v>
      </c>
      <c r="R9" s="127"/>
      <c r="S9" s="10" t="s">
        <v>36</v>
      </c>
      <c r="T9" s="10"/>
      <c r="U9" s="126" t="s">
        <v>70</v>
      </c>
      <c r="V9" s="127"/>
    </row>
    <row r="10" spans="1:22">
      <c r="A10" s="260">
        <v>1</v>
      </c>
      <c r="B10" s="260"/>
      <c r="C10" s="260" t="s">
        <v>57</v>
      </c>
      <c r="D10" s="260"/>
      <c r="E10" s="260">
        <v>1</v>
      </c>
      <c r="F10" s="260"/>
      <c r="G10" s="261">
        <v>49.49</v>
      </c>
      <c r="H10" s="261"/>
      <c r="I10" s="260">
        <v>2</v>
      </c>
      <c r="J10" s="260"/>
      <c r="K10" s="262">
        <f t="shared" ref="K10" si="0">G10*I10</f>
        <v>98.98</v>
      </c>
      <c r="L10" s="262"/>
      <c r="M10" s="262">
        <f>K10</f>
        <v>98.98</v>
      </c>
      <c r="N10" s="262"/>
      <c r="O10" s="260" t="s">
        <v>71</v>
      </c>
      <c r="P10" s="260"/>
      <c r="Q10" s="260" t="s">
        <v>72</v>
      </c>
      <c r="R10" s="260"/>
      <c r="S10" s="113">
        <v>82195</v>
      </c>
      <c r="T10" s="114"/>
      <c r="U10" s="28" t="s">
        <v>73</v>
      </c>
      <c r="V10" s="29"/>
    </row>
    <row r="11" spans="1:22">
      <c r="A11" s="260">
        <v>1</v>
      </c>
      <c r="B11" s="260"/>
      <c r="C11" s="109" t="s">
        <v>74</v>
      </c>
      <c r="D11" s="260"/>
      <c r="E11" s="260">
        <v>2</v>
      </c>
      <c r="F11" s="260"/>
      <c r="G11" s="261">
        <v>101.7</v>
      </c>
      <c r="H11" s="261"/>
      <c r="I11" s="260">
        <v>1</v>
      </c>
      <c r="J11" s="260"/>
      <c r="K11" s="262">
        <f t="shared" ref="K11" si="1">G11*I11</f>
        <v>101.7</v>
      </c>
      <c r="L11" s="262"/>
      <c r="M11" s="262">
        <v>0</v>
      </c>
      <c r="N11" s="262"/>
      <c r="O11" s="260" t="s">
        <v>71</v>
      </c>
      <c r="P11" s="260"/>
      <c r="Q11" s="260" t="s">
        <v>72</v>
      </c>
      <c r="R11" s="260"/>
      <c r="S11" s="115">
        <v>7659</v>
      </c>
      <c r="T11" s="263"/>
      <c r="U11" s="32" t="s">
        <v>75</v>
      </c>
      <c r="V11" s="33"/>
    </row>
    <row r="12" spans="1:22">
      <c r="A12" s="109">
        <v>2</v>
      </c>
      <c r="B12" s="109"/>
      <c r="C12" s="124" t="s">
        <v>76</v>
      </c>
      <c r="D12" s="119"/>
      <c r="E12" s="119">
        <v>3</v>
      </c>
      <c r="F12" s="119"/>
      <c r="G12" s="112">
        <v>1.47</v>
      </c>
      <c r="H12" s="112"/>
      <c r="I12" s="119">
        <v>1</v>
      </c>
      <c r="J12" s="119"/>
      <c r="K12" s="112">
        <f>G12*I12</f>
        <v>1.47</v>
      </c>
      <c r="L12" s="112"/>
      <c r="M12" s="112">
        <v>0</v>
      </c>
      <c r="N12" s="112"/>
      <c r="O12" s="260" t="s">
        <v>71</v>
      </c>
      <c r="P12" s="260"/>
      <c r="Q12" s="109" t="s">
        <v>77</v>
      </c>
      <c r="R12" s="109"/>
      <c r="S12" s="116">
        <v>1005795870</v>
      </c>
      <c r="T12" s="117"/>
      <c r="U12" s="30" t="s">
        <v>78</v>
      </c>
      <c r="V12" s="31"/>
    </row>
    <row r="13" spans="1:22" ht="28.5" customHeight="1">
      <c r="A13" s="109">
        <v>2</v>
      </c>
      <c r="B13" s="109"/>
      <c r="C13" s="122" t="s">
        <v>79</v>
      </c>
      <c r="D13" s="123"/>
      <c r="E13" s="119">
        <v>4</v>
      </c>
      <c r="F13" s="119"/>
      <c r="G13" s="112">
        <v>13</v>
      </c>
      <c r="H13" s="112"/>
      <c r="I13" s="119">
        <v>1</v>
      </c>
      <c r="J13" s="119"/>
      <c r="K13" s="112">
        <f>G13*I13</f>
        <v>13</v>
      </c>
      <c r="L13" s="112"/>
      <c r="M13" s="112">
        <v>0</v>
      </c>
      <c r="N13" s="112"/>
      <c r="O13" s="260" t="s">
        <v>71</v>
      </c>
      <c r="P13" s="260"/>
      <c r="Q13" s="109" t="s">
        <v>77</v>
      </c>
      <c r="R13" s="109"/>
      <c r="S13" s="116">
        <v>236714</v>
      </c>
      <c r="T13" s="109"/>
    </row>
    <row r="14" spans="1:22">
      <c r="A14" s="109">
        <v>2</v>
      </c>
      <c r="B14" s="109"/>
      <c r="C14" s="116" t="s">
        <v>80</v>
      </c>
      <c r="D14" s="109"/>
      <c r="E14" s="119">
        <v>5</v>
      </c>
      <c r="F14" s="119"/>
      <c r="G14" s="112">
        <v>0.64</v>
      </c>
      <c r="H14" s="112"/>
      <c r="I14" s="109">
        <v>8</v>
      </c>
      <c r="J14" s="109"/>
      <c r="K14" s="112">
        <f>G14*I14</f>
        <v>5.12</v>
      </c>
      <c r="L14" s="112"/>
      <c r="M14" s="112">
        <v>0</v>
      </c>
      <c r="N14" s="112"/>
      <c r="O14" s="260" t="s">
        <v>71</v>
      </c>
      <c r="P14" s="260"/>
      <c r="Q14" s="109" t="s">
        <v>77</v>
      </c>
      <c r="R14" s="109"/>
      <c r="S14" s="116">
        <v>436999</v>
      </c>
      <c r="T14" s="109"/>
    </row>
    <row r="15" spans="1:22">
      <c r="A15" s="263">
        <v>2</v>
      </c>
      <c r="B15" s="264"/>
      <c r="C15" s="263" t="s">
        <v>81</v>
      </c>
      <c r="D15" s="264"/>
      <c r="E15" s="265">
        <v>6</v>
      </c>
      <c r="F15" s="266"/>
      <c r="G15" s="267">
        <v>0.56999999999999995</v>
      </c>
      <c r="H15" s="268"/>
      <c r="I15" s="263">
        <v>2</v>
      </c>
      <c r="J15" s="264"/>
      <c r="K15" s="267">
        <f>G15*I15</f>
        <v>1.1399999999999999</v>
      </c>
      <c r="L15" s="268"/>
      <c r="M15" s="267">
        <v>0</v>
      </c>
      <c r="N15" s="268"/>
      <c r="O15" s="263" t="s">
        <v>82</v>
      </c>
      <c r="P15" s="264"/>
      <c r="Q15" s="263" t="s">
        <v>83</v>
      </c>
      <c r="R15" s="264"/>
      <c r="S15" s="263" t="s">
        <v>83</v>
      </c>
      <c r="T15" s="264"/>
    </row>
    <row r="16" spans="1:22">
      <c r="A16" s="109">
        <v>2</v>
      </c>
      <c r="B16" s="109"/>
      <c r="C16" s="116" t="s">
        <v>84</v>
      </c>
      <c r="D16" s="109"/>
      <c r="E16" s="119">
        <v>7</v>
      </c>
      <c r="F16" s="119"/>
      <c r="G16" s="112">
        <v>3.97</v>
      </c>
      <c r="H16" s="112"/>
      <c r="I16" s="109">
        <v>1</v>
      </c>
      <c r="J16" s="109"/>
      <c r="K16" s="112">
        <f>G16*I16</f>
        <v>3.97</v>
      </c>
      <c r="L16" s="112"/>
      <c r="M16" s="112">
        <v>0</v>
      </c>
      <c r="N16" s="112"/>
      <c r="O16" s="260" t="s">
        <v>71</v>
      </c>
      <c r="P16" s="260"/>
      <c r="Q16" s="109" t="s">
        <v>77</v>
      </c>
      <c r="R16" s="109"/>
      <c r="S16" s="116">
        <v>1000242015</v>
      </c>
      <c r="T16" s="109"/>
    </row>
    <row r="17" spans="1:20">
      <c r="A17" s="263">
        <v>2</v>
      </c>
      <c r="B17" s="264"/>
      <c r="C17" s="125" t="s">
        <v>85</v>
      </c>
      <c r="D17" s="264"/>
      <c r="E17" s="263">
        <v>8</v>
      </c>
      <c r="F17" s="264"/>
      <c r="G17" s="267">
        <v>9.99</v>
      </c>
      <c r="H17" s="268"/>
      <c r="I17" s="263">
        <v>1</v>
      </c>
      <c r="J17" s="264"/>
      <c r="K17" s="267">
        <f>G17*I17</f>
        <v>9.99</v>
      </c>
      <c r="L17" s="268"/>
      <c r="M17" s="267">
        <f>I17*K17</f>
        <v>9.99</v>
      </c>
      <c r="N17" s="268"/>
      <c r="O17" s="260" t="s">
        <v>71</v>
      </c>
      <c r="P17" s="260"/>
      <c r="Q17" s="109" t="s">
        <v>77</v>
      </c>
      <c r="R17" s="109"/>
      <c r="S17" s="125">
        <v>1006237521</v>
      </c>
      <c r="T17" s="109"/>
    </row>
    <row r="18" spans="1:20">
      <c r="A18" s="109">
        <v>5</v>
      </c>
      <c r="B18" s="109"/>
      <c r="C18" s="109" t="s">
        <v>86</v>
      </c>
      <c r="D18" s="109"/>
      <c r="E18" s="109">
        <v>9</v>
      </c>
      <c r="F18" s="109"/>
      <c r="G18" s="111">
        <v>22.99</v>
      </c>
      <c r="H18" s="111"/>
      <c r="I18" s="109">
        <v>1</v>
      </c>
      <c r="J18" s="109"/>
      <c r="K18" s="112">
        <f t="shared" ref="K18:K20" si="2">G18*I18</f>
        <v>22.99</v>
      </c>
      <c r="L18" s="112"/>
      <c r="M18" s="112">
        <f>K18</f>
        <v>22.99</v>
      </c>
      <c r="N18" s="112"/>
      <c r="O18" s="260" t="s">
        <v>71</v>
      </c>
      <c r="P18" s="260"/>
      <c r="Q18" s="109" t="s">
        <v>87</v>
      </c>
      <c r="R18" s="109"/>
      <c r="S18" s="109" t="s">
        <v>83</v>
      </c>
      <c r="T18" s="109"/>
    </row>
    <row r="19" spans="1:20">
      <c r="A19" s="109">
        <v>5</v>
      </c>
      <c r="B19" s="109"/>
      <c r="C19" s="109" t="s">
        <v>53</v>
      </c>
      <c r="D19" s="109"/>
      <c r="E19" s="109">
        <v>10</v>
      </c>
      <c r="F19" s="109"/>
      <c r="G19" s="111">
        <v>8.9</v>
      </c>
      <c r="H19" s="111"/>
      <c r="I19" s="109">
        <v>1</v>
      </c>
      <c r="J19" s="109"/>
      <c r="K19" s="112">
        <f>G19*I19</f>
        <v>8.9</v>
      </c>
      <c r="L19" s="112"/>
      <c r="M19" s="112">
        <f>K19</f>
        <v>8.9</v>
      </c>
      <c r="N19" s="112"/>
      <c r="O19" s="260" t="s">
        <v>71</v>
      </c>
      <c r="P19" s="260"/>
      <c r="Q19" s="109" t="s">
        <v>88</v>
      </c>
      <c r="R19" s="109"/>
      <c r="S19" s="130">
        <v>102074</v>
      </c>
      <c r="T19" s="109"/>
    </row>
    <row r="20" spans="1:20" ht="15.75">
      <c r="A20" s="109">
        <v>5</v>
      </c>
      <c r="B20" s="109"/>
      <c r="C20" s="109" t="s">
        <v>89</v>
      </c>
      <c r="D20" s="109"/>
      <c r="E20" s="109">
        <v>11</v>
      </c>
      <c r="F20" s="109"/>
      <c r="G20" s="120">
        <v>12.5</v>
      </c>
      <c r="H20" s="111"/>
      <c r="I20" s="109">
        <v>1</v>
      </c>
      <c r="J20" s="109"/>
      <c r="K20" s="121">
        <v>19.47</v>
      </c>
      <c r="L20" s="112"/>
      <c r="M20" s="118">
        <f>K20</f>
        <v>19.47</v>
      </c>
      <c r="N20" s="112"/>
      <c r="O20" s="260" t="s">
        <v>71</v>
      </c>
      <c r="P20" s="260"/>
      <c r="Q20" s="116" t="s">
        <v>90</v>
      </c>
      <c r="R20" s="109"/>
      <c r="S20" s="130">
        <v>4692</v>
      </c>
      <c r="T20" s="109"/>
    </row>
    <row r="21" spans="1:20">
      <c r="A21" s="109">
        <v>5</v>
      </c>
      <c r="B21" s="109"/>
      <c r="C21" s="109" t="s">
        <v>55</v>
      </c>
      <c r="D21" s="109"/>
      <c r="E21" s="109">
        <v>12</v>
      </c>
      <c r="F21" s="109"/>
      <c r="G21" s="111">
        <v>20</v>
      </c>
      <c r="H21" s="111"/>
      <c r="I21" s="109">
        <v>1</v>
      </c>
      <c r="J21" s="109"/>
      <c r="K21" s="112">
        <v>20</v>
      </c>
      <c r="L21" s="112"/>
      <c r="M21" s="112">
        <f>K21</f>
        <v>20</v>
      </c>
      <c r="N21" s="112"/>
      <c r="O21" s="260" t="s">
        <v>71</v>
      </c>
      <c r="P21" s="260"/>
      <c r="Q21" s="109" t="s">
        <v>91</v>
      </c>
      <c r="R21" s="109"/>
      <c r="S21" s="109" t="s">
        <v>83</v>
      </c>
      <c r="T21" s="109"/>
    </row>
    <row r="22" spans="1:20">
      <c r="A22" s="109">
        <v>5</v>
      </c>
      <c r="B22" s="109"/>
      <c r="C22" s="109" t="s">
        <v>92</v>
      </c>
      <c r="D22" s="109"/>
      <c r="E22" s="109">
        <v>13</v>
      </c>
      <c r="F22" s="109"/>
      <c r="G22" s="111">
        <v>9.99</v>
      </c>
      <c r="H22" s="111"/>
      <c r="I22" s="109">
        <v>1</v>
      </c>
      <c r="J22" s="109"/>
      <c r="K22" s="112">
        <f t="shared" ref="K22:K23" si="3">G22*I22</f>
        <v>9.99</v>
      </c>
      <c r="L22" s="112"/>
      <c r="M22" s="112">
        <f>K22</f>
        <v>9.99</v>
      </c>
      <c r="N22" s="112"/>
      <c r="O22" s="260" t="s">
        <v>71</v>
      </c>
      <c r="P22" s="260"/>
      <c r="Q22" s="109" t="s">
        <v>93</v>
      </c>
      <c r="R22" s="109"/>
      <c r="S22" s="109" t="s">
        <v>83</v>
      </c>
      <c r="T22" s="109"/>
    </row>
    <row r="23" spans="1:20" ht="30.75" customHeight="1">
      <c r="A23" s="109">
        <v>0</v>
      </c>
      <c r="B23" s="109"/>
      <c r="C23" s="110" t="s">
        <v>94</v>
      </c>
      <c r="D23" s="109"/>
      <c r="E23" s="109">
        <v>14</v>
      </c>
      <c r="F23" s="109"/>
      <c r="G23" s="111">
        <v>0.98</v>
      </c>
      <c r="H23" s="111"/>
      <c r="I23" s="109">
        <v>2</v>
      </c>
      <c r="J23" s="109"/>
      <c r="K23" s="112">
        <f t="shared" si="3"/>
        <v>1.96</v>
      </c>
      <c r="L23" s="112"/>
      <c r="M23" s="112">
        <f>K23</f>
        <v>1.96</v>
      </c>
      <c r="N23" s="112"/>
      <c r="O23" s="109" t="s">
        <v>71</v>
      </c>
      <c r="P23" s="109"/>
      <c r="Q23" s="109" t="s">
        <v>77</v>
      </c>
      <c r="R23" s="109"/>
      <c r="S23" s="110">
        <v>1002244228</v>
      </c>
      <c r="T23" s="109"/>
    </row>
    <row r="24" spans="1:20">
      <c r="G24" s="12" t="s">
        <v>26</v>
      </c>
      <c r="H24" s="13"/>
      <c r="I24" s="128">
        <f>SUM(I10:J22)</f>
        <v>22</v>
      </c>
      <c r="J24" s="129"/>
      <c r="K24" s="15">
        <f>SUM(K10:L22)</f>
        <v>316.72000000000003</v>
      </c>
      <c r="L24" s="14"/>
      <c r="M24" s="15">
        <f>SUM(M10:N22)</f>
        <v>190.32000000000002</v>
      </c>
      <c r="N24" s="14"/>
    </row>
  </sheetData>
  <mergeCells count="157">
    <mergeCell ref="Q17:R17"/>
    <mergeCell ref="S17:T17"/>
    <mergeCell ref="U9:V9"/>
    <mergeCell ref="I24:J24"/>
    <mergeCell ref="S18:T18"/>
    <mergeCell ref="S19:T19"/>
    <mergeCell ref="S20:T20"/>
    <mergeCell ref="S21:T21"/>
    <mergeCell ref="Q14:R14"/>
    <mergeCell ref="S14:T14"/>
    <mergeCell ref="M15:N15"/>
    <mergeCell ref="O15:P15"/>
    <mergeCell ref="Q15:R15"/>
    <mergeCell ref="S15:T15"/>
    <mergeCell ref="M9:N9"/>
    <mergeCell ref="O9:P9"/>
    <mergeCell ref="O10:P10"/>
    <mergeCell ref="M14:N14"/>
    <mergeCell ref="O14:P14"/>
    <mergeCell ref="Q9:R9"/>
    <mergeCell ref="Q10:R10"/>
    <mergeCell ref="M21:N21"/>
    <mergeCell ref="O21:P21"/>
    <mergeCell ref="O11:P11"/>
    <mergeCell ref="A22:B22"/>
    <mergeCell ref="C22:D22"/>
    <mergeCell ref="E22:F22"/>
    <mergeCell ref="Q22:R22"/>
    <mergeCell ref="S22:T22"/>
    <mergeCell ref="C17:D17"/>
    <mergeCell ref="E17:F17"/>
    <mergeCell ref="G17:H17"/>
    <mergeCell ref="I17:J17"/>
    <mergeCell ref="K17:L17"/>
    <mergeCell ref="M17:N17"/>
    <mergeCell ref="O17:P17"/>
    <mergeCell ref="O22:P22"/>
    <mergeCell ref="A17:B17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A16:B16"/>
    <mergeCell ref="C16:D16"/>
    <mergeCell ref="E16:F16"/>
    <mergeCell ref="G16:H16"/>
    <mergeCell ref="K16:L16"/>
    <mergeCell ref="M16:N16"/>
    <mergeCell ref="O16:P16"/>
    <mergeCell ref="Q16:R16"/>
    <mergeCell ref="S16:T16"/>
    <mergeCell ref="I16:J16"/>
    <mergeCell ref="A2:C2"/>
    <mergeCell ref="A3:C3"/>
    <mergeCell ref="A4:C4"/>
    <mergeCell ref="A5:C5"/>
    <mergeCell ref="A6:C6"/>
    <mergeCell ref="A7:C7"/>
    <mergeCell ref="A12:B12"/>
    <mergeCell ref="C12:D12"/>
    <mergeCell ref="E12:F12"/>
    <mergeCell ref="A10:B10"/>
    <mergeCell ref="C10:D10"/>
    <mergeCell ref="E10:F10"/>
    <mergeCell ref="A11:B11"/>
    <mergeCell ref="C11:D11"/>
    <mergeCell ref="E11:F11"/>
    <mergeCell ref="G10:H10"/>
    <mergeCell ref="I10:J10"/>
    <mergeCell ref="K10:L10"/>
    <mergeCell ref="M10:N10"/>
    <mergeCell ref="A9:B9"/>
    <mergeCell ref="C9:D9"/>
    <mergeCell ref="E9:F9"/>
    <mergeCell ref="G9:H9"/>
    <mergeCell ref="I9:J9"/>
    <mergeCell ref="K9:L9"/>
    <mergeCell ref="Q11:R11"/>
    <mergeCell ref="A13:B13"/>
    <mergeCell ref="C13:D13"/>
    <mergeCell ref="E13:F13"/>
    <mergeCell ref="G13:H13"/>
    <mergeCell ref="I13:J13"/>
    <mergeCell ref="K13:L13"/>
    <mergeCell ref="M13:N13"/>
    <mergeCell ref="O13:P13"/>
    <mergeCell ref="Q13:R13"/>
    <mergeCell ref="G12:H12"/>
    <mergeCell ref="I12:J12"/>
    <mergeCell ref="K12:L12"/>
    <mergeCell ref="M12:N12"/>
    <mergeCell ref="O12:P12"/>
    <mergeCell ref="Q12:R12"/>
    <mergeCell ref="M11:N11"/>
    <mergeCell ref="A21:B21"/>
    <mergeCell ref="C21:D21"/>
    <mergeCell ref="E21:F21"/>
    <mergeCell ref="G21:H21"/>
    <mergeCell ref="I21:J21"/>
    <mergeCell ref="K21:L21"/>
    <mergeCell ref="A20:B20"/>
    <mergeCell ref="C20:D20"/>
    <mergeCell ref="E20:F20"/>
    <mergeCell ref="G20:H20"/>
    <mergeCell ref="I20:J20"/>
    <mergeCell ref="K20:L20"/>
    <mergeCell ref="A15:B15"/>
    <mergeCell ref="C15:D15"/>
    <mergeCell ref="E15:F15"/>
    <mergeCell ref="G15:H15"/>
    <mergeCell ref="I15:J15"/>
    <mergeCell ref="K15:L15"/>
    <mergeCell ref="A14:B14"/>
    <mergeCell ref="C14:D14"/>
    <mergeCell ref="E14:F14"/>
    <mergeCell ref="G14:H14"/>
    <mergeCell ref="I14:J14"/>
    <mergeCell ref="K14:L14"/>
    <mergeCell ref="S23:T23"/>
    <mergeCell ref="S10:T10"/>
    <mergeCell ref="S11:T11"/>
    <mergeCell ref="S13:T13"/>
    <mergeCell ref="S12:T12"/>
    <mergeCell ref="Q21:R21"/>
    <mergeCell ref="G22:H22"/>
    <mergeCell ref="I22:J22"/>
    <mergeCell ref="K22:L22"/>
    <mergeCell ref="M22:N22"/>
    <mergeCell ref="O18:P18"/>
    <mergeCell ref="Q18:R18"/>
    <mergeCell ref="O19:P19"/>
    <mergeCell ref="Q19:R19"/>
    <mergeCell ref="O20:P20"/>
    <mergeCell ref="Q20:R20"/>
    <mergeCell ref="M20:N20"/>
    <mergeCell ref="M18:N18"/>
    <mergeCell ref="G18:H18"/>
    <mergeCell ref="I18:J18"/>
    <mergeCell ref="K18:L18"/>
    <mergeCell ref="G11:H11"/>
    <mergeCell ref="I11:J11"/>
    <mergeCell ref="K11:L11"/>
    <mergeCell ref="A23:B23"/>
    <mergeCell ref="C23:D23"/>
    <mergeCell ref="E23:F23"/>
    <mergeCell ref="G23:H23"/>
    <mergeCell ref="I23:J23"/>
    <mergeCell ref="K23:L23"/>
    <mergeCell ref="M23:N23"/>
    <mergeCell ref="O23:P23"/>
    <mergeCell ref="Q23:R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D02B5-609E-41B0-A8CF-32DB943DABD1}">
  <dimension ref="A2:T35"/>
  <sheetViews>
    <sheetView workbookViewId="0">
      <selection activeCell="L27" sqref="L27"/>
    </sheetView>
  </sheetViews>
  <sheetFormatPr defaultRowHeight="15"/>
  <cols>
    <col min="4" max="4" width="42.140625" customWidth="1"/>
  </cols>
  <sheetData>
    <row r="2" spans="1:20">
      <c r="A2" s="71" t="s">
        <v>1</v>
      </c>
      <c r="B2" s="71"/>
      <c r="C2" s="71"/>
      <c r="D2" s="6" t="s">
        <v>31</v>
      </c>
    </row>
    <row r="3" spans="1:20">
      <c r="A3" s="71" t="s">
        <v>3</v>
      </c>
      <c r="B3" s="71"/>
      <c r="C3" s="71"/>
      <c r="D3" s="6" t="s">
        <v>95</v>
      </c>
    </row>
    <row r="4" spans="1:20">
      <c r="A4" s="71" t="s">
        <v>4</v>
      </c>
      <c r="B4" s="71"/>
      <c r="C4" s="71"/>
      <c r="D4" s="8">
        <v>45965</v>
      </c>
    </row>
    <row r="5" spans="1:20">
      <c r="A5" s="71" t="s">
        <v>5</v>
      </c>
      <c r="B5" s="71"/>
      <c r="C5" s="71"/>
      <c r="D5" s="8">
        <v>45965</v>
      </c>
    </row>
    <row r="6" spans="1:20">
      <c r="A6" s="71" t="s">
        <v>6</v>
      </c>
      <c r="B6" s="71"/>
      <c r="C6" s="71"/>
      <c r="D6" s="6">
        <f>I21</f>
        <v>32</v>
      </c>
    </row>
    <row r="7" spans="1:20">
      <c r="A7" s="71" t="s">
        <v>7</v>
      </c>
      <c r="B7" s="71"/>
      <c r="C7" s="71"/>
      <c r="D7" s="27">
        <f>K21</f>
        <v>17.079999999999998</v>
      </c>
    </row>
    <row r="9" spans="1:20">
      <c r="A9" s="254" t="s">
        <v>8</v>
      </c>
      <c r="B9" s="254"/>
      <c r="C9" s="254" t="s">
        <v>33</v>
      </c>
      <c r="D9" s="254"/>
      <c r="E9" s="254" t="s">
        <v>11</v>
      </c>
      <c r="F9" s="254"/>
      <c r="G9" s="254" t="s">
        <v>14</v>
      </c>
      <c r="H9" s="254"/>
      <c r="I9" s="255" t="s">
        <v>15</v>
      </c>
      <c r="J9" s="256"/>
      <c r="K9" s="254" t="s">
        <v>7</v>
      </c>
      <c r="L9" s="254"/>
      <c r="M9" s="254" t="s">
        <v>34</v>
      </c>
      <c r="N9" s="254"/>
      <c r="O9" s="257" t="s">
        <v>35</v>
      </c>
      <c r="P9" s="257"/>
      <c r="Q9" s="138" t="s">
        <v>69</v>
      </c>
      <c r="R9" s="139"/>
      <c r="S9" s="10" t="s">
        <v>36</v>
      </c>
      <c r="T9" s="10"/>
    </row>
    <row r="10" spans="1:20" ht="15.75" customHeight="1">
      <c r="A10" s="109">
        <v>1</v>
      </c>
      <c r="B10" s="109"/>
      <c r="C10" s="140" t="s">
        <v>96</v>
      </c>
      <c r="D10" s="141"/>
      <c r="E10" s="142">
        <v>1</v>
      </c>
      <c r="F10" s="143"/>
      <c r="G10" s="144">
        <v>0.13</v>
      </c>
      <c r="H10" s="145"/>
      <c r="I10" s="146">
        <v>13</v>
      </c>
      <c r="J10" s="147"/>
      <c r="K10" s="144">
        <f>G10*I10</f>
        <v>1.69</v>
      </c>
      <c r="L10" s="145"/>
      <c r="M10" s="144">
        <f>K10</f>
        <v>1.69</v>
      </c>
      <c r="N10" s="145"/>
      <c r="O10" s="117" t="s">
        <v>71</v>
      </c>
      <c r="P10" s="133"/>
      <c r="Q10" s="117" t="s">
        <v>77</v>
      </c>
      <c r="R10" s="133"/>
      <c r="S10" s="125">
        <v>1002626439</v>
      </c>
      <c r="T10" s="133"/>
    </row>
    <row r="11" spans="1:20" ht="13.5" customHeight="1">
      <c r="A11" s="109">
        <v>1</v>
      </c>
      <c r="B11" s="109"/>
      <c r="C11" s="134" t="s">
        <v>97</v>
      </c>
      <c r="D11" s="135"/>
      <c r="E11" s="136">
        <v>2</v>
      </c>
      <c r="F11" s="137"/>
      <c r="G11" s="131">
        <v>2.0299999999999998</v>
      </c>
      <c r="H11" s="132"/>
      <c r="I11" s="117">
        <v>4</v>
      </c>
      <c r="J11" s="133"/>
      <c r="K11" s="131">
        <f>G11*I11</f>
        <v>8.1199999999999992</v>
      </c>
      <c r="L11" s="132"/>
      <c r="M11" s="131">
        <v>8.1199999999999992</v>
      </c>
      <c r="N11" s="132"/>
      <c r="O11" s="109" t="s">
        <v>82</v>
      </c>
      <c r="P11" s="109"/>
      <c r="Q11" s="109" t="s">
        <v>83</v>
      </c>
      <c r="R11" s="109"/>
      <c r="S11" s="109" t="s">
        <v>83</v>
      </c>
      <c r="T11" s="109"/>
    </row>
    <row r="12" spans="1:20">
      <c r="A12" s="109">
        <v>1</v>
      </c>
      <c r="B12" s="109"/>
      <c r="C12" s="109" t="s">
        <v>41</v>
      </c>
      <c r="D12" s="109"/>
      <c r="E12" s="263">
        <v>3</v>
      </c>
      <c r="F12" s="264"/>
      <c r="G12" s="111">
        <v>1.62</v>
      </c>
      <c r="H12" s="111"/>
      <c r="I12" s="109">
        <v>1</v>
      </c>
      <c r="J12" s="109"/>
      <c r="K12" s="112">
        <f>G12*I12</f>
        <v>1.62</v>
      </c>
      <c r="L12" s="112"/>
      <c r="M12" s="112">
        <v>1.62</v>
      </c>
      <c r="N12" s="112"/>
      <c r="O12" s="109" t="s">
        <v>82</v>
      </c>
      <c r="P12" s="109"/>
      <c r="Q12" s="109" t="s">
        <v>83</v>
      </c>
      <c r="R12" s="109"/>
      <c r="S12" s="109" t="s">
        <v>83</v>
      </c>
      <c r="T12" s="109"/>
    </row>
    <row r="13" spans="1:20">
      <c r="A13" s="109">
        <v>1</v>
      </c>
      <c r="B13" s="109"/>
      <c r="C13" s="109" t="s">
        <v>42</v>
      </c>
      <c r="D13" s="109"/>
      <c r="E13" s="263">
        <v>4</v>
      </c>
      <c r="F13" s="264"/>
      <c r="G13" s="111">
        <v>0.91</v>
      </c>
      <c r="H13" s="111"/>
      <c r="I13" s="109">
        <v>3</v>
      </c>
      <c r="J13" s="109"/>
      <c r="K13" s="112">
        <f>G13*I13</f>
        <v>2.73</v>
      </c>
      <c r="L13" s="112"/>
      <c r="M13" s="112">
        <v>2.73</v>
      </c>
      <c r="N13" s="112"/>
      <c r="O13" s="109" t="s">
        <v>82</v>
      </c>
      <c r="P13" s="109"/>
      <c r="Q13" s="109" t="s">
        <v>83</v>
      </c>
      <c r="R13" s="109"/>
      <c r="S13" s="109" t="s">
        <v>83</v>
      </c>
      <c r="T13" s="109"/>
    </row>
    <row r="14" spans="1:20">
      <c r="A14" s="109">
        <v>1</v>
      </c>
      <c r="B14" s="109"/>
      <c r="C14" s="117" t="s">
        <v>46</v>
      </c>
      <c r="D14" s="133"/>
      <c r="E14" s="265">
        <v>8</v>
      </c>
      <c r="F14" s="266"/>
      <c r="G14" s="131">
        <v>0.33</v>
      </c>
      <c r="H14" s="132"/>
      <c r="I14" s="117">
        <v>1</v>
      </c>
      <c r="J14" s="133"/>
      <c r="K14" s="131">
        <f>G14*I14</f>
        <v>0.33</v>
      </c>
      <c r="L14" s="132"/>
      <c r="M14" s="131">
        <v>0.33</v>
      </c>
      <c r="N14" s="132"/>
      <c r="O14" s="109" t="s">
        <v>82</v>
      </c>
      <c r="P14" s="109"/>
      <c r="Q14" s="109" t="s">
        <v>83</v>
      </c>
      <c r="R14" s="109"/>
      <c r="S14" s="109" t="s">
        <v>83</v>
      </c>
      <c r="T14" s="109"/>
    </row>
    <row r="15" spans="1:20">
      <c r="A15" s="109">
        <v>1</v>
      </c>
      <c r="B15" s="109"/>
      <c r="C15" s="117" t="s">
        <v>47</v>
      </c>
      <c r="D15" s="133"/>
      <c r="E15" s="263">
        <v>4</v>
      </c>
      <c r="F15" s="264"/>
      <c r="G15" s="131">
        <v>0.01</v>
      </c>
      <c r="H15" s="132"/>
      <c r="I15" s="117">
        <v>2</v>
      </c>
      <c r="J15" s="133"/>
      <c r="K15" s="131">
        <f>G15*I15</f>
        <v>0.02</v>
      </c>
      <c r="L15" s="132"/>
      <c r="M15" s="131">
        <v>0.02</v>
      </c>
      <c r="N15" s="132"/>
      <c r="O15" s="109" t="s">
        <v>82</v>
      </c>
      <c r="P15" s="109"/>
      <c r="Q15" s="109" t="s">
        <v>83</v>
      </c>
      <c r="R15" s="109"/>
      <c r="S15" s="109" t="s">
        <v>83</v>
      </c>
      <c r="T15" s="109"/>
    </row>
    <row r="16" spans="1:20">
      <c r="A16" s="109">
        <v>1</v>
      </c>
      <c r="B16" s="109"/>
      <c r="C16" s="117" t="s">
        <v>48</v>
      </c>
      <c r="D16" s="133"/>
      <c r="E16" s="263">
        <v>4</v>
      </c>
      <c r="F16" s="264"/>
      <c r="G16" s="131">
        <v>0.1</v>
      </c>
      <c r="H16" s="132"/>
      <c r="I16" s="117">
        <v>2</v>
      </c>
      <c r="J16" s="133"/>
      <c r="K16" s="131">
        <f>G16*I16</f>
        <v>0.2</v>
      </c>
      <c r="L16" s="132"/>
      <c r="M16" s="131">
        <v>0.2</v>
      </c>
      <c r="N16" s="132"/>
      <c r="O16" s="109" t="s">
        <v>82</v>
      </c>
      <c r="P16" s="109"/>
      <c r="Q16" s="109" t="s">
        <v>83</v>
      </c>
      <c r="R16" s="109"/>
      <c r="S16" s="109" t="s">
        <v>83</v>
      </c>
      <c r="T16" s="109"/>
    </row>
    <row r="17" spans="1:20">
      <c r="A17" s="109">
        <v>1</v>
      </c>
      <c r="B17" s="109"/>
      <c r="C17" s="117" t="s">
        <v>49</v>
      </c>
      <c r="D17" s="133"/>
      <c r="E17" s="263">
        <v>4</v>
      </c>
      <c r="F17" s="264"/>
      <c r="G17" s="131">
        <v>0.55000000000000004</v>
      </c>
      <c r="H17" s="132"/>
      <c r="I17" s="117">
        <v>1</v>
      </c>
      <c r="J17" s="133"/>
      <c r="K17" s="131">
        <f>G17*I17</f>
        <v>0.55000000000000004</v>
      </c>
      <c r="L17" s="132"/>
      <c r="M17" s="131">
        <v>0.55000000000000004</v>
      </c>
      <c r="N17" s="132"/>
      <c r="O17" s="109" t="s">
        <v>82</v>
      </c>
      <c r="P17" s="109"/>
      <c r="Q17" s="109" t="s">
        <v>83</v>
      </c>
      <c r="R17" s="109"/>
      <c r="S17" s="109" t="s">
        <v>83</v>
      </c>
      <c r="T17" s="109"/>
    </row>
    <row r="18" spans="1:20">
      <c r="A18" s="109">
        <v>1</v>
      </c>
      <c r="B18" s="109"/>
      <c r="C18" s="117" t="s">
        <v>50</v>
      </c>
      <c r="D18" s="133"/>
      <c r="E18" s="263">
        <v>4</v>
      </c>
      <c r="F18" s="264"/>
      <c r="G18" s="131">
        <v>0.01</v>
      </c>
      <c r="H18" s="132"/>
      <c r="I18" s="117">
        <v>2</v>
      </c>
      <c r="J18" s="133"/>
      <c r="K18" s="131">
        <f>G18*I18</f>
        <v>0.02</v>
      </c>
      <c r="L18" s="132"/>
      <c r="M18" s="131">
        <v>0.02</v>
      </c>
      <c r="N18" s="132"/>
      <c r="O18" s="109" t="s">
        <v>82</v>
      </c>
      <c r="P18" s="109"/>
      <c r="Q18" s="109" t="s">
        <v>83</v>
      </c>
      <c r="R18" s="109"/>
      <c r="S18" s="109" t="s">
        <v>83</v>
      </c>
      <c r="T18" s="109"/>
    </row>
    <row r="19" spans="1:20">
      <c r="A19" s="109">
        <v>1</v>
      </c>
      <c r="B19" s="109"/>
      <c r="C19" s="119" t="s">
        <v>65</v>
      </c>
      <c r="D19" s="119"/>
      <c r="E19" s="109">
        <v>13</v>
      </c>
      <c r="F19" s="109"/>
      <c r="G19" s="111">
        <v>0.6</v>
      </c>
      <c r="H19" s="111"/>
      <c r="I19" s="119">
        <v>3</v>
      </c>
      <c r="J19" s="119"/>
      <c r="K19" s="112">
        <f>G19*I19</f>
        <v>1.7999999999999998</v>
      </c>
      <c r="L19" s="112"/>
      <c r="M19" s="111">
        <v>1.8</v>
      </c>
      <c r="N19" s="111"/>
      <c r="O19" s="109" t="s">
        <v>82</v>
      </c>
      <c r="P19" s="109"/>
      <c r="Q19" s="109" t="s">
        <v>83</v>
      </c>
      <c r="R19" s="109"/>
      <c r="S19" s="109" t="s">
        <v>83</v>
      </c>
      <c r="T19" s="109"/>
    </row>
    <row r="20" spans="1:20">
      <c r="A20" s="109">
        <v>1</v>
      </c>
      <c r="B20" s="109"/>
      <c r="C20" s="125" t="s">
        <v>85</v>
      </c>
      <c r="D20" s="264"/>
      <c r="E20" s="263">
        <v>14</v>
      </c>
      <c r="F20" s="264"/>
      <c r="G20" s="267">
        <v>9.99</v>
      </c>
      <c r="H20" s="268"/>
      <c r="I20" s="263">
        <v>1</v>
      </c>
      <c r="J20" s="264"/>
      <c r="K20" s="267">
        <f>G20*I20</f>
        <v>9.99</v>
      </c>
      <c r="L20" s="268"/>
      <c r="M20" s="267">
        <f>I20*K20</f>
        <v>9.99</v>
      </c>
      <c r="N20" s="268"/>
      <c r="O20" s="260" t="s">
        <v>71</v>
      </c>
      <c r="P20" s="260"/>
      <c r="Q20" s="109" t="s">
        <v>77</v>
      </c>
      <c r="R20" s="109"/>
      <c r="S20" s="125">
        <v>1006237521</v>
      </c>
      <c r="T20" s="109"/>
    </row>
    <row r="21" spans="1:20">
      <c r="A21" s="17"/>
      <c r="B21" s="17"/>
      <c r="C21" s="17"/>
      <c r="D21" s="17"/>
      <c r="E21" s="269"/>
      <c r="F21" s="269"/>
      <c r="G21" s="21" t="s">
        <v>26</v>
      </c>
      <c r="H21" s="11"/>
      <c r="I21" s="22">
        <f>SUM(I7:J19)</f>
        <v>32</v>
      </c>
      <c r="J21" s="23"/>
      <c r="K21" s="24">
        <f>SUM(K7:L19)</f>
        <v>17.079999999999998</v>
      </c>
      <c r="L21" s="23"/>
      <c r="M21" s="24">
        <f>SUM(M7:N19)</f>
        <v>17.079999999999998</v>
      </c>
      <c r="N21" s="23"/>
      <c r="O21" s="17"/>
      <c r="P21" s="17"/>
      <c r="Q21" s="17"/>
      <c r="R21" s="17"/>
      <c r="S21" s="17"/>
      <c r="T21" s="17"/>
    </row>
    <row r="22" spans="1:20" ht="15" customHeight="1">
      <c r="A22" s="151"/>
      <c r="B22" s="151"/>
      <c r="C22" s="151"/>
      <c r="D22" s="151"/>
      <c r="E22" s="148"/>
      <c r="F22" s="148"/>
      <c r="G22" s="150"/>
      <c r="H22" s="150"/>
      <c r="I22" s="151"/>
      <c r="J22" s="151"/>
      <c r="K22" s="149"/>
      <c r="L22" s="149"/>
      <c r="M22" s="150"/>
      <c r="N22" s="150"/>
      <c r="O22" s="148"/>
      <c r="P22" s="148"/>
      <c r="Q22" s="148"/>
      <c r="R22" s="148"/>
      <c r="S22" s="148"/>
      <c r="T22" s="148"/>
    </row>
    <row r="23" spans="1:20">
      <c r="A23" s="270"/>
      <c r="B23" s="270"/>
      <c r="C23" s="125"/>
      <c r="D23" s="270"/>
      <c r="E23" s="270"/>
      <c r="F23" s="270"/>
      <c r="G23" s="271"/>
      <c r="H23" s="271"/>
      <c r="I23" s="270"/>
      <c r="J23" s="270"/>
      <c r="K23" s="271"/>
      <c r="L23" s="271"/>
      <c r="M23" s="271"/>
      <c r="N23" s="271"/>
      <c r="O23" s="270"/>
      <c r="P23" s="270"/>
      <c r="Q23" s="148"/>
      <c r="R23" s="148"/>
      <c r="S23" s="125"/>
      <c r="T23" s="148"/>
    </row>
    <row r="24" spans="1:20">
      <c r="A24" s="17"/>
      <c r="B24" s="17"/>
      <c r="C24" s="17"/>
      <c r="D24" s="17"/>
      <c r="E24" s="269"/>
      <c r="F24" s="269"/>
      <c r="G24" s="19"/>
      <c r="H24" s="19"/>
      <c r="I24" s="16"/>
      <c r="J24" s="16"/>
      <c r="K24" s="20"/>
      <c r="L24" s="16"/>
      <c r="M24" s="20"/>
      <c r="N24" s="16"/>
      <c r="O24" s="17"/>
      <c r="P24" s="17"/>
      <c r="Q24" s="17"/>
      <c r="R24" s="17"/>
      <c r="S24" s="17"/>
      <c r="T24" s="17"/>
    </row>
    <row r="25" spans="1:20">
      <c r="A25" s="17"/>
      <c r="B25" s="17"/>
      <c r="C25" s="17"/>
      <c r="D25" s="17"/>
      <c r="E25" s="269"/>
      <c r="F25" s="269"/>
      <c r="N25" s="18"/>
      <c r="O25" s="17"/>
      <c r="P25" s="17"/>
      <c r="Q25" s="17"/>
      <c r="R25" s="17"/>
      <c r="S25" s="17"/>
      <c r="T25" s="17"/>
    </row>
    <row r="26" spans="1:20">
      <c r="A26" s="17"/>
      <c r="B26" s="17"/>
      <c r="C26" s="17"/>
      <c r="D26" s="17"/>
      <c r="E26" s="26"/>
      <c r="F26" s="26"/>
      <c r="G26" s="25"/>
      <c r="H26" s="25"/>
      <c r="I26" s="17"/>
      <c r="J26" s="17"/>
      <c r="K26" s="18"/>
      <c r="L26" s="18"/>
      <c r="M26" s="18"/>
      <c r="N26" s="18"/>
      <c r="O26" s="17"/>
      <c r="P26" s="17"/>
      <c r="Q26" s="17"/>
      <c r="R26" s="17"/>
      <c r="S26" s="17"/>
      <c r="T26" s="17"/>
    </row>
    <row r="27" spans="1:20">
      <c r="A27" s="17"/>
      <c r="B27" s="17"/>
      <c r="C27" s="17"/>
      <c r="D27" s="17"/>
      <c r="E27" s="26"/>
      <c r="F27" s="26"/>
      <c r="G27" s="25"/>
      <c r="H27" s="25"/>
      <c r="I27" s="17"/>
      <c r="J27" s="17"/>
      <c r="K27" s="18"/>
      <c r="L27" s="18"/>
      <c r="M27" s="18"/>
      <c r="N27" s="18"/>
      <c r="O27" s="17"/>
      <c r="P27" s="17"/>
      <c r="Q27" s="17"/>
      <c r="R27" s="17"/>
      <c r="S27" s="17"/>
      <c r="T27" s="17"/>
    </row>
    <row r="28" spans="1:20">
      <c r="A28" s="17"/>
      <c r="B28" s="17"/>
      <c r="C28" s="17"/>
      <c r="D28" s="17"/>
      <c r="E28" s="26"/>
      <c r="F28" s="26"/>
      <c r="G28" s="25"/>
      <c r="H28" s="25"/>
      <c r="I28" s="17"/>
      <c r="J28" s="17"/>
      <c r="K28" s="18"/>
      <c r="L28" s="18"/>
      <c r="M28" s="18"/>
      <c r="N28" s="18"/>
      <c r="O28" s="17"/>
      <c r="P28" s="17"/>
      <c r="Q28" s="17"/>
      <c r="R28" s="17"/>
      <c r="S28" s="17"/>
      <c r="T28" s="17"/>
    </row>
    <row r="29" spans="1:20">
      <c r="A29" s="17"/>
      <c r="B29" s="17"/>
      <c r="C29" s="17"/>
      <c r="D29" s="17"/>
      <c r="E29" s="272"/>
      <c r="F29" s="272"/>
      <c r="G29" s="25"/>
      <c r="H29" s="25"/>
      <c r="I29" s="17"/>
      <c r="J29" s="17"/>
      <c r="K29" s="18"/>
      <c r="L29" s="18"/>
      <c r="M29" s="18"/>
      <c r="N29" s="18"/>
      <c r="O29" s="17"/>
      <c r="P29" s="17"/>
      <c r="Q29" s="17"/>
      <c r="R29" s="17"/>
      <c r="S29" s="17"/>
      <c r="T29" s="17"/>
    </row>
    <row r="30" spans="1:20">
      <c r="A30" s="17"/>
      <c r="B30" s="17"/>
      <c r="C30" s="17"/>
      <c r="D30" s="17"/>
      <c r="E30" s="26"/>
      <c r="F30" s="26"/>
      <c r="G30" s="18"/>
      <c r="H30" s="18"/>
      <c r="I30" s="17"/>
      <c r="J30" s="17"/>
      <c r="K30" s="18"/>
      <c r="L30" s="18"/>
      <c r="M30" s="18"/>
      <c r="N30" s="18"/>
      <c r="O30" s="17"/>
      <c r="P30" s="17"/>
      <c r="Q30" s="17"/>
      <c r="R30" s="17"/>
      <c r="S30" s="17"/>
      <c r="T30" s="17"/>
    </row>
    <row r="31" spans="1:20">
      <c r="A31" s="17"/>
      <c r="B31" s="17"/>
      <c r="C31" s="17"/>
      <c r="D31" s="17"/>
      <c r="E31" s="269"/>
      <c r="F31" s="269"/>
      <c r="G31" s="18"/>
      <c r="H31" s="18"/>
      <c r="I31" s="17"/>
      <c r="J31" s="17"/>
      <c r="K31" s="18"/>
      <c r="L31" s="18"/>
      <c r="M31" s="18"/>
      <c r="N31" s="18"/>
      <c r="O31" s="17"/>
      <c r="P31" s="17"/>
      <c r="Q31" s="17"/>
      <c r="R31" s="17"/>
      <c r="S31" s="17"/>
      <c r="T31" s="17"/>
    </row>
    <row r="32" spans="1:20">
      <c r="A32" s="17"/>
      <c r="B32" s="17"/>
      <c r="C32" s="17"/>
      <c r="D32" s="17"/>
      <c r="E32" s="17"/>
      <c r="F32" s="17"/>
      <c r="G32" s="18"/>
      <c r="H32" s="18"/>
      <c r="I32" s="17"/>
      <c r="J32" s="17"/>
      <c r="K32" s="18"/>
      <c r="L32" s="18"/>
      <c r="M32" s="18"/>
      <c r="N32" s="18"/>
      <c r="O32" s="17"/>
      <c r="P32" s="17"/>
      <c r="Q32" s="17"/>
      <c r="R32" s="17"/>
      <c r="S32" s="17"/>
      <c r="T32" s="17"/>
    </row>
    <row r="33" spans="1:20">
      <c r="A33" s="17"/>
      <c r="B33" s="17"/>
      <c r="C33" s="17"/>
      <c r="D33" s="17"/>
      <c r="E33" s="17"/>
      <c r="F33" s="17"/>
      <c r="G33" s="18"/>
      <c r="H33" s="18"/>
      <c r="I33" s="17"/>
      <c r="J33" s="17"/>
      <c r="K33" s="18"/>
      <c r="L33" s="18"/>
      <c r="M33" s="18"/>
      <c r="N33" s="18"/>
      <c r="O33" s="17"/>
      <c r="P33" s="17"/>
      <c r="Q33" s="17"/>
      <c r="R33" s="17"/>
      <c r="S33" s="17"/>
      <c r="T33" s="17"/>
    </row>
    <row r="34" spans="1:20">
      <c r="A34" s="26"/>
      <c r="B34" s="26"/>
      <c r="C34" s="26"/>
      <c r="D34" s="26"/>
      <c r="E34" s="17"/>
      <c r="F34" s="17"/>
      <c r="G34" s="25"/>
      <c r="H34" s="25"/>
      <c r="I34" s="26"/>
      <c r="J34" s="26"/>
      <c r="K34" s="18"/>
      <c r="L34" s="18"/>
      <c r="M34" s="25"/>
      <c r="N34" s="25"/>
      <c r="O34" s="17"/>
      <c r="P34" s="17"/>
      <c r="Q34" s="17"/>
      <c r="R34" s="17"/>
      <c r="S34" s="17"/>
      <c r="T34" s="17"/>
    </row>
    <row r="35" spans="1:20">
      <c r="A35" s="26"/>
      <c r="B35" s="26"/>
      <c r="C35" s="26"/>
      <c r="D35" s="26"/>
      <c r="E35" s="17"/>
      <c r="F35" s="17"/>
      <c r="G35" s="19"/>
      <c r="H35" s="19"/>
      <c r="I35" s="16"/>
      <c r="J35" s="16"/>
      <c r="K35" s="20"/>
      <c r="L35" s="16"/>
      <c r="M35" s="20"/>
      <c r="N35" s="16"/>
      <c r="O35" s="17"/>
      <c r="P35" s="17"/>
      <c r="Q35" s="17"/>
      <c r="R35" s="17"/>
      <c r="S35" s="17"/>
      <c r="T35" s="17"/>
    </row>
  </sheetData>
  <mergeCells count="145">
    <mergeCell ref="O23:P23"/>
    <mergeCell ref="Q23:R23"/>
    <mergeCell ref="S23:T23"/>
    <mergeCell ref="A23:B23"/>
    <mergeCell ref="C23:D23"/>
    <mergeCell ref="E23:F23"/>
    <mergeCell ref="K22:L22"/>
    <mergeCell ref="M22:N22"/>
    <mergeCell ref="O22:P22"/>
    <mergeCell ref="Q22:R22"/>
    <mergeCell ref="S22:T22"/>
    <mergeCell ref="A22:B22"/>
    <mergeCell ref="C22:D22"/>
    <mergeCell ref="E22:F22"/>
    <mergeCell ref="G22:H22"/>
    <mergeCell ref="I22:J22"/>
    <mergeCell ref="G23:H23"/>
    <mergeCell ref="I23:J23"/>
    <mergeCell ref="K23:L23"/>
    <mergeCell ref="M23:N23"/>
    <mergeCell ref="K20:L20"/>
    <mergeCell ref="M20:N20"/>
    <mergeCell ref="O20:P20"/>
    <mergeCell ref="Q20:R20"/>
    <mergeCell ref="S20:T20"/>
    <mergeCell ref="A20:B20"/>
    <mergeCell ref="C20:D20"/>
    <mergeCell ref="E20:F20"/>
    <mergeCell ref="G20:H20"/>
    <mergeCell ref="I20:J20"/>
    <mergeCell ref="K19:L19"/>
    <mergeCell ref="M19:N19"/>
    <mergeCell ref="O19:P19"/>
    <mergeCell ref="Q19:R19"/>
    <mergeCell ref="S19:T19"/>
    <mergeCell ref="A19:B19"/>
    <mergeCell ref="C19:D19"/>
    <mergeCell ref="E19:F19"/>
    <mergeCell ref="G19:H19"/>
    <mergeCell ref="I19:J19"/>
    <mergeCell ref="K18:L18"/>
    <mergeCell ref="M18:N18"/>
    <mergeCell ref="O18:P18"/>
    <mergeCell ref="Q18:R18"/>
    <mergeCell ref="S18:T18"/>
    <mergeCell ref="A18:B18"/>
    <mergeCell ref="C18:D18"/>
    <mergeCell ref="E18:F18"/>
    <mergeCell ref="G18:H18"/>
    <mergeCell ref="I18:J18"/>
    <mergeCell ref="S14:T14"/>
    <mergeCell ref="S15:T15"/>
    <mergeCell ref="S16:T16"/>
    <mergeCell ref="A17:B17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A15:B15"/>
    <mergeCell ref="C15:D15"/>
    <mergeCell ref="E15:F15"/>
    <mergeCell ref="G15:H15"/>
    <mergeCell ref="I15:J15"/>
    <mergeCell ref="K15:L15"/>
    <mergeCell ref="M15:N15"/>
    <mergeCell ref="O15:P15"/>
    <mergeCell ref="Q15:R15"/>
    <mergeCell ref="A16:B16"/>
    <mergeCell ref="C16:D16"/>
    <mergeCell ref="A7:C7"/>
    <mergeCell ref="S10:T10"/>
    <mergeCell ref="S11:T11"/>
    <mergeCell ref="S12:T12"/>
    <mergeCell ref="S13:T13"/>
    <mergeCell ref="A2:C2"/>
    <mergeCell ref="A3:C3"/>
    <mergeCell ref="A4:C4"/>
    <mergeCell ref="A5:C5"/>
    <mergeCell ref="A6:C6"/>
    <mergeCell ref="M9:N9"/>
    <mergeCell ref="O9:P9"/>
    <mergeCell ref="Q9:R9"/>
    <mergeCell ref="A10:B10"/>
    <mergeCell ref="C10:D10"/>
    <mergeCell ref="E10:F10"/>
    <mergeCell ref="G10:H10"/>
    <mergeCell ref="I10:J10"/>
    <mergeCell ref="K10:L10"/>
    <mergeCell ref="M10:N10"/>
    <mergeCell ref="A9:B9"/>
    <mergeCell ref="C9:D9"/>
    <mergeCell ref="E9:F9"/>
    <mergeCell ref="G9:H9"/>
    <mergeCell ref="I9:J9"/>
    <mergeCell ref="K9:L9"/>
    <mergeCell ref="O10:P10"/>
    <mergeCell ref="Q10:R10"/>
    <mergeCell ref="A11:B11"/>
    <mergeCell ref="C11:D11"/>
    <mergeCell ref="E11:F11"/>
    <mergeCell ref="G11:H11"/>
    <mergeCell ref="I11:J11"/>
    <mergeCell ref="K11:L11"/>
    <mergeCell ref="M11:N11"/>
    <mergeCell ref="O11:P11"/>
    <mergeCell ref="Q11:R11"/>
    <mergeCell ref="A12:B12"/>
    <mergeCell ref="C12:D12"/>
    <mergeCell ref="E12:F12"/>
    <mergeCell ref="G12:H12"/>
    <mergeCell ref="I12:J12"/>
    <mergeCell ref="K12:L12"/>
    <mergeCell ref="M12:N12"/>
    <mergeCell ref="O12:P12"/>
    <mergeCell ref="Q12:R12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E16:F16"/>
    <mergeCell ref="G16:H16"/>
    <mergeCell ref="I16:J16"/>
    <mergeCell ref="K16:L16"/>
    <mergeCell ref="M16:N16"/>
    <mergeCell ref="O16:P16"/>
    <mergeCell ref="Q16:R16"/>
    <mergeCell ref="M13:N13"/>
    <mergeCell ref="O13:P13"/>
    <mergeCell ref="Q13:R13"/>
    <mergeCell ref="O14:P14"/>
    <mergeCell ref="Q14:R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52019-8CDB-44DE-9AF7-915625E2DE6F}">
  <dimension ref="A2:T41"/>
  <sheetViews>
    <sheetView topLeftCell="A21" workbookViewId="0">
      <selection activeCell="I4" sqref="I4"/>
    </sheetView>
  </sheetViews>
  <sheetFormatPr defaultRowHeight="15"/>
  <cols>
    <col min="4" max="4" width="29.28515625" customWidth="1"/>
  </cols>
  <sheetData>
    <row r="2" spans="1:20">
      <c r="A2" s="71" t="s">
        <v>1</v>
      </c>
      <c r="B2" s="71"/>
      <c r="C2" s="71"/>
      <c r="D2" s="6" t="s">
        <v>31</v>
      </c>
    </row>
    <row r="3" spans="1:20">
      <c r="A3" s="71" t="s">
        <v>3</v>
      </c>
      <c r="B3" s="71"/>
      <c r="C3" s="71"/>
      <c r="D3" s="6" t="s">
        <v>32</v>
      </c>
    </row>
    <row r="4" spans="1:20">
      <c r="A4" s="71" t="s">
        <v>4</v>
      </c>
      <c r="B4" s="71"/>
      <c r="C4" s="71"/>
      <c r="D4" s="8">
        <v>45996</v>
      </c>
    </row>
    <row r="5" spans="1:20">
      <c r="A5" s="71" t="s">
        <v>5</v>
      </c>
      <c r="B5" s="71"/>
      <c r="C5" s="71"/>
      <c r="D5" s="8">
        <v>45996</v>
      </c>
    </row>
    <row r="6" spans="1:20">
      <c r="A6" s="71" t="s">
        <v>6</v>
      </c>
      <c r="B6" s="71"/>
      <c r="C6" s="71"/>
      <c r="D6" s="6">
        <f>I41</f>
        <v>55</v>
      </c>
    </row>
    <row r="7" spans="1:20">
      <c r="A7" s="71" t="s">
        <v>7</v>
      </c>
      <c r="B7" s="71"/>
      <c r="C7" s="71"/>
      <c r="D7" s="9">
        <f>K41</f>
        <v>866.75000000000011</v>
      </c>
    </row>
    <row r="9" spans="1:20">
      <c r="A9" s="257" t="s">
        <v>8</v>
      </c>
      <c r="B9" s="257"/>
      <c r="C9" s="257" t="s">
        <v>33</v>
      </c>
      <c r="D9" s="257"/>
      <c r="E9" s="257" t="s">
        <v>11</v>
      </c>
      <c r="F9" s="257"/>
      <c r="G9" s="257" t="s">
        <v>14</v>
      </c>
      <c r="H9" s="257"/>
      <c r="I9" s="258" t="s">
        <v>15</v>
      </c>
      <c r="J9" s="259"/>
      <c r="K9" s="257" t="s">
        <v>7</v>
      </c>
      <c r="L9" s="257"/>
      <c r="M9" s="257" t="s">
        <v>34</v>
      </c>
      <c r="N9" s="257"/>
      <c r="O9" s="257" t="s">
        <v>35</v>
      </c>
      <c r="P9" s="257"/>
      <c r="Q9" s="257" t="s">
        <v>69</v>
      </c>
      <c r="R9" s="257"/>
      <c r="S9" s="257" t="s">
        <v>98</v>
      </c>
      <c r="T9" s="257"/>
    </row>
    <row r="10" spans="1:20">
      <c r="A10" s="109">
        <v>1</v>
      </c>
      <c r="B10" s="109"/>
      <c r="C10" s="109" t="s">
        <v>57</v>
      </c>
      <c r="D10" s="109"/>
      <c r="E10" s="260">
        <v>1</v>
      </c>
      <c r="F10" s="260"/>
      <c r="G10" s="111">
        <v>49.49</v>
      </c>
      <c r="H10" s="111"/>
      <c r="I10" s="109">
        <v>2</v>
      </c>
      <c r="J10" s="109"/>
      <c r="K10" s="112">
        <f t="shared" ref="K10:K11" si="0">G10*I10</f>
        <v>98.98</v>
      </c>
      <c r="L10" s="112"/>
      <c r="M10" s="112">
        <f>K10</f>
        <v>98.98</v>
      </c>
      <c r="N10" s="112"/>
      <c r="O10" s="109" t="s">
        <v>71</v>
      </c>
      <c r="P10" s="109"/>
      <c r="Q10" s="109" t="s">
        <v>72</v>
      </c>
      <c r="R10" s="109"/>
      <c r="S10" s="154">
        <v>82195</v>
      </c>
      <c r="T10" s="154"/>
    </row>
    <row r="11" spans="1:20">
      <c r="A11" s="109">
        <v>1</v>
      </c>
      <c r="B11" s="109"/>
      <c r="C11" s="109" t="s">
        <v>58</v>
      </c>
      <c r="D11" s="109"/>
      <c r="E11" s="260">
        <v>2</v>
      </c>
      <c r="F11" s="260"/>
      <c r="G11" s="111">
        <v>87.29</v>
      </c>
      <c r="H11" s="111"/>
      <c r="I11" s="109">
        <v>2</v>
      </c>
      <c r="J11" s="109"/>
      <c r="K11" s="112">
        <f>G11*I11</f>
        <v>174.58</v>
      </c>
      <c r="L11" s="112"/>
      <c r="M11" s="112">
        <f>K11</f>
        <v>174.58</v>
      </c>
      <c r="N11" s="112"/>
      <c r="O11" s="109" t="s">
        <v>71</v>
      </c>
      <c r="P11" s="109"/>
      <c r="Q11" s="109" t="s">
        <v>72</v>
      </c>
      <c r="R11" s="109"/>
      <c r="S11" s="109">
        <v>81292</v>
      </c>
      <c r="T11" s="109"/>
    </row>
    <row r="12" spans="1:20" ht="15" customHeight="1">
      <c r="A12" s="109">
        <v>1</v>
      </c>
      <c r="B12" s="109"/>
      <c r="C12" s="116" t="s">
        <v>99</v>
      </c>
      <c r="D12" s="109"/>
      <c r="E12" s="119">
        <v>3</v>
      </c>
      <c r="F12" s="119"/>
      <c r="G12" s="111">
        <v>6.79</v>
      </c>
      <c r="H12" s="111"/>
      <c r="I12" s="109">
        <v>2</v>
      </c>
      <c r="J12" s="109"/>
      <c r="K12" s="112">
        <f>G12*I12</f>
        <v>13.58</v>
      </c>
      <c r="L12" s="112"/>
      <c r="M12" s="112">
        <f>K12</f>
        <v>13.58</v>
      </c>
      <c r="N12" s="112"/>
      <c r="O12" s="109" t="s">
        <v>71</v>
      </c>
      <c r="P12" s="109"/>
      <c r="Q12" s="109" t="s">
        <v>77</v>
      </c>
      <c r="R12" s="109"/>
      <c r="S12" s="109">
        <v>9178581</v>
      </c>
      <c r="T12" s="109"/>
    </row>
    <row r="13" spans="1:20">
      <c r="A13" s="119">
        <v>1</v>
      </c>
      <c r="B13" s="119"/>
      <c r="C13" s="119" t="s">
        <v>100</v>
      </c>
      <c r="D13" s="119"/>
      <c r="E13" s="119">
        <v>4</v>
      </c>
      <c r="F13" s="119"/>
      <c r="G13" s="111">
        <v>117.98</v>
      </c>
      <c r="H13" s="111"/>
      <c r="I13" s="119">
        <v>1</v>
      </c>
      <c r="J13" s="119"/>
      <c r="K13" s="112">
        <f>G13*I13</f>
        <v>117.98</v>
      </c>
      <c r="L13" s="112"/>
      <c r="M13" s="111">
        <v>117.98</v>
      </c>
      <c r="N13" s="111"/>
      <c r="O13" s="109" t="s">
        <v>71</v>
      </c>
      <c r="P13" s="109"/>
      <c r="Q13" s="109" t="s">
        <v>101</v>
      </c>
      <c r="R13" s="109"/>
      <c r="S13" s="109" t="s">
        <v>102</v>
      </c>
      <c r="T13" s="109"/>
    </row>
    <row r="14" spans="1:20">
      <c r="A14" s="109">
        <v>1</v>
      </c>
      <c r="B14" s="109"/>
      <c r="C14" s="109" t="s">
        <v>41</v>
      </c>
      <c r="D14" s="109"/>
      <c r="E14" s="119">
        <v>5</v>
      </c>
      <c r="F14" s="119"/>
      <c r="G14" s="111">
        <v>1.62</v>
      </c>
      <c r="H14" s="111"/>
      <c r="I14" s="109">
        <v>1</v>
      </c>
      <c r="J14" s="109"/>
      <c r="K14" s="112">
        <f>G14*I14</f>
        <v>1.62</v>
      </c>
      <c r="L14" s="112"/>
      <c r="M14" s="112">
        <v>0</v>
      </c>
      <c r="N14" s="112"/>
      <c r="O14" s="109" t="s">
        <v>82</v>
      </c>
      <c r="P14" s="109"/>
      <c r="Q14" s="109" t="s">
        <v>83</v>
      </c>
      <c r="R14" s="109"/>
      <c r="S14" s="109" t="s">
        <v>83</v>
      </c>
      <c r="T14" s="109"/>
    </row>
    <row r="15" spans="1:20">
      <c r="A15" s="109">
        <v>1</v>
      </c>
      <c r="B15" s="109"/>
      <c r="C15" s="109" t="s">
        <v>42</v>
      </c>
      <c r="D15" s="109"/>
      <c r="E15" s="265">
        <v>6</v>
      </c>
      <c r="F15" s="266"/>
      <c r="G15" s="111">
        <v>0.91</v>
      </c>
      <c r="H15" s="111"/>
      <c r="I15" s="109">
        <v>3</v>
      </c>
      <c r="J15" s="109"/>
      <c r="K15" s="112">
        <f>G15*I15</f>
        <v>2.73</v>
      </c>
      <c r="L15" s="112"/>
      <c r="M15" s="112">
        <v>0</v>
      </c>
      <c r="N15" s="112"/>
      <c r="O15" s="109" t="s">
        <v>82</v>
      </c>
      <c r="P15" s="109"/>
      <c r="Q15" s="109" t="s">
        <v>83</v>
      </c>
      <c r="R15" s="109"/>
      <c r="S15" s="109" t="s">
        <v>83</v>
      </c>
      <c r="T15" s="109"/>
    </row>
    <row r="16" spans="1:20">
      <c r="A16" s="109">
        <v>1</v>
      </c>
      <c r="B16" s="109"/>
      <c r="C16" s="109" t="s">
        <v>103</v>
      </c>
      <c r="D16" s="109"/>
      <c r="E16" s="119">
        <v>7</v>
      </c>
      <c r="F16" s="119"/>
      <c r="G16" s="111">
        <v>32</v>
      </c>
      <c r="H16" s="111"/>
      <c r="I16" s="109">
        <v>1</v>
      </c>
      <c r="J16" s="109"/>
      <c r="K16" s="112">
        <f>G16*I16</f>
        <v>32</v>
      </c>
      <c r="L16" s="112"/>
      <c r="M16" s="112">
        <v>32</v>
      </c>
      <c r="N16" s="112"/>
      <c r="O16" s="109" t="s">
        <v>104</v>
      </c>
      <c r="P16" s="109"/>
      <c r="Q16" s="109" t="s">
        <v>101</v>
      </c>
      <c r="R16" s="109"/>
      <c r="S16" s="109" t="s">
        <v>105</v>
      </c>
      <c r="T16" s="109"/>
    </row>
    <row r="17" spans="1:20">
      <c r="A17" s="109">
        <v>2</v>
      </c>
      <c r="B17" s="109"/>
      <c r="C17" s="119" t="s">
        <v>62</v>
      </c>
      <c r="D17" s="119"/>
      <c r="E17" s="109">
        <v>8</v>
      </c>
      <c r="F17" s="109"/>
      <c r="G17" s="112">
        <v>20</v>
      </c>
      <c r="H17" s="112"/>
      <c r="I17" s="119">
        <v>1</v>
      </c>
      <c r="J17" s="119"/>
      <c r="K17" s="112">
        <v>20</v>
      </c>
      <c r="L17" s="112"/>
      <c r="M17" s="112">
        <v>20</v>
      </c>
      <c r="N17" s="112"/>
      <c r="O17" s="109" t="s">
        <v>82</v>
      </c>
      <c r="P17" s="109"/>
      <c r="Q17" s="109" t="s">
        <v>83</v>
      </c>
      <c r="R17" s="109"/>
      <c r="S17" s="109" t="s">
        <v>83</v>
      </c>
      <c r="T17" s="109"/>
    </row>
    <row r="18" spans="1:20">
      <c r="A18" s="109">
        <v>2</v>
      </c>
      <c r="B18" s="109"/>
      <c r="C18" s="119" t="s">
        <v>63</v>
      </c>
      <c r="D18" s="119"/>
      <c r="E18" s="109">
        <v>9</v>
      </c>
      <c r="F18" s="109"/>
      <c r="G18" s="112">
        <v>0.25</v>
      </c>
      <c r="H18" s="112"/>
      <c r="I18" s="119">
        <v>2</v>
      </c>
      <c r="J18" s="119"/>
      <c r="K18" s="112">
        <v>0.5</v>
      </c>
      <c r="L18" s="112"/>
      <c r="M18" s="112">
        <v>0</v>
      </c>
      <c r="N18" s="112"/>
      <c r="O18" s="109" t="s">
        <v>71</v>
      </c>
      <c r="P18" s="109"/>
      <c r="Q18" s="109" t="s">
        <v>77</v>
      </c>
      <c r="R18" s="109"/>
      <c r="S18" s="116">
        <v>1006915751</v>
      </c>
      <c r="T18" s="109"/>
    </row>
    <row r="19" spans="1:20">
      <c r="A19" s="109">
        <v>2</v>
      </c>
      <c r="B19" s="109"/>
      <c r="C19" s="124" t="s">
        <v>76</v>
      </c>
      <c r="D19" s="119"/>
      <c r="E19" s="109">
        <v>10</v>
      </c>
      <c r="F19" s="109"/>
      <c r="G19" s="112">
        <v>1.47</v>
      </c>
      <c r="H19" s="112"/>
      <c r="I19" s="119">
        <v>1</v>
      </c>
      <c r="J19" s="119"/>
      <c r="K19" s="112">
        <f>G19*I19</f>
        <v>1.47</v>
      </c>
      <c r="L19" s="112"/>
      <c r="M19" s="112">
        <v>0</v>
      </c>
      <c r="N19" s="112"/>
      <c r="O19" s="109" t="s">
        <v>71</v>
      </c>
      <c r="P19" s="109"/>
      <c r="Q19" s="109" t="s">
        <v>77</v>
      </c>
      <c r="R19" s="109"/>
      <c r="S19" s="116">
        <v>1005795870</v>
      </c>
      <c r="T19" s="109"/>
    </row>
    <row r="20" spans="1:20">
      <c r="A20" s="109">
        <v>2</v>
      </c>
      <c r="B20" s="109"/>
      <c r="C20" s="122" t="s">
        <v>79</v>
      </c>
      <c r="D20" s="123"/>
      <c r="E20" s="109">
        <v>11</v>
      </c>
      <c r="F20" s="109"/>
      <c r="G20" s="112">
        <v>13</v>
      </c>
      <c r="H20" s="112"/>
      <c r="I20" s="119">
        <v>1</v>
      </c>
      <c r="J20" s="119"/>
      <c r="K20" s="112">
        <f>G20*I20</f>
        <v>13</v>
      </c>
      <c r="L20" s="112"/>
      <c r="M20" s="112">
        <v>0</v>
      </c>
      <c r="N20" s="112"/>
      <c r="O20" s="109" t="s">
        <v>71</v>
      </c>
      <c r="P20" s="109"/>
      <c r="Q20" s="109" t="s">
        <v>77</v>
      </c>
      <c r="R20" s="109"/>
      <c r="S20" s="116">
        <v>236714</v>
      </c>
      <c r="T20" s="109"/>
    </row>
    <row r="21" spans="1:20">
      <c r="A21" s="109">
        <v>2</v>
      </c>
      <c r="B21" s="109"/>
      <c r="C21" s="119" t="s">
        <v>67</v>
      </c>
      <c r="D21" s="119"/>
      <c r="E21" s="119">
        <v>12</v>
      </c>
      <c r="F21" s="119"/>
      <c r="G21" s="112">
        <v>10</v>
      </c>
      <c r="H21" s="112"/>
      <c r="I21" s="119">
        <v>1</v>
      </c>
      <c r="J21" s="119"/>
      <c r="K21" s="112">
        <f>G21*I21</f>
        <v>10</v>
      </c>
      <c r="L21" s="112"/>
      <c r="M21" s="112">
        <v>0</v>
      </c>
      <c r="N21" s="112"/>
      <c r="O21" s="109" t="s">
        <v>82</v>
      </c>
      <c r="P21" s="109"/>
      <c r="Q21" s="109" t="s">
        <v>83</v>
      </c>
      <c r="R21" s="109"/>
      <c r="S21" s="109" t="s">
        <v>83</v>
      </c>
      <c r="T21" s="109"/>
    </row>
    <row r="22" spans="1:20">
      <c r="A22" s="109">
        <v>2</v>
      </c>
      <c r="B22" s="109"/>
      <c r="C22" s="116" t="s">
        <v>80</v>
      </c>
      <c r="D22" s="109"/>
      <c r="E22" s="119">
        <v>13</v>
      </c>
      <c r="F22" s="119"/>
      <c r="G22" s="112">
        <v>0.64</v>
      </c>
      <c r="H22" s="112"/>
      <c r="I22" s="109">
        <v>8</v>
      </c>
      <c r="J22" s="109"/>
      <c r="K22" s="112">
        <f>G22*I22</f>
        <v>5.12</v>
      </c>
      <c r="L22" s="112"/>
      <c r="M22" s="112">
        <v>0</v>
      </c>
      <c r="N22" s="112"/>
      <c r="O22" s="109" t="s">
        <v>71</v>
      </c>
      <c r="P22" s="109"/>
      <c r="Q22" s="109" t="s">
        <v>77</v>
      </c>
      <c r="R22" s="109"/>
      <c r="S22" s="116">
        <v>436999</v>
      </c>
      <c r="T22" s="109"/>
    </row>
    <row r="23" spans="1:20">
      <c r="A23" s="109">
        <v>2</v>
      </c>
      <c r="B23" s="109"/>
      <c r="C23" s="116" t="s">
        <v>84</v>
      </c>
      <c r="D23" s="109"/>
      <c r="E23" s="119">
        <v>14</v>
      </c>
      <c r="F23" s="119"/>
      <c r="G23" s="112">
        <v>3.97</v>
      </c>
      <c r="H23" s="112"/>
      <c r="I23" s="109">
        <v>1</v>
      </c>
      <c r="J23" s="109"/>
      <c r="K23" s="112">
        <f>G23*I23</f>
        <v>3.97</v>
      </c>
      <c r="L23" s="112"/>
      <c r="M23" s="112">
        <v>0</v>
      </c>
      <c r="N23" s="112"/>
      <c r="O23" s="109" t="s">
        <v>71</v>
      </c>
      <c r="P23" s="109"/>
      <c r="Q23" s="109" t="s">
        <v>77</v>
      </c>
      <c r="R23" s="109"/>
      <c r="S23" s="116">
        <v>1000242015</v>
      </c>
      <c r="T23" s="109"/>
    </row>
    <row r="24" spans="1:20">
      <c r="A24" s="109">
        <v>2</v>
      </c>
      <c r="B24" s="109"/>
      <c r="C24" s="109" t="s">
        <v>106</v>
      </c>
      <c r="D24" s="109"/>
      <c r="E24" s="119">
        <v>15</v>
      </c>
      <c r="F24" s="119"/>
      <c r="G24" s="112">
        <v>9.9499999999999993</v>
      </c>
      <c r="H24" s="112"/>
      <c r="I24" s="109">
        <v>1</v>
      </c>
      <c r="J24" s="109"/>
      <c r="K24" s="112">
        <f>G24*I24</f>
        <v>9.9499999999999993</v>
      </c>
      <c r="L24" s="112"/>
      <c r="M24" s="112">
        <v>9.9499999999999993</v>
      </c>
      <c r="N24" s="112"/>
      <c r="O24" s="109" t="s">
        <v>71</v>
      </c>
      <c r="P24" s="109"/>
      <c r="Q24" s="109" t="s">
        <v>101</v>
      </c>
      <c r="R24" s="109"/>
      <c r="S24" s="109" t="s">
        <v>107</v>
      </c>
      <c r="T24" s="109"/>
    </row>
    <row r="25" spans="1:20">
      <c r="A25" s="109">
        <v>3</v>
      </c>
      <c r="B25" s="109"/>
      <c r="C25" s="109" t="s">
        <v>46</v>
      </c>
      <c r="D25" s="109"/>
      <c r="E25" s="109">
        <v>16</v>
      </c>
      <c r="F25" s="109"/>
      <c r="G25" s="111">
        <v>0.33</v>
      </c>
      <c r="H25" s="111"/>
      <c r="I25" s="109">
        <v>1</v>
      </c>
      <c r="J25" s="109"/>
      <c r="K25" s="112">
        <f>G25*I25</f>
        <v>0.33</v>
      </c>
      <c r="L25" s="112"/>
      <c r="M25" s="112">
        <v>0</v>
      </c>
      <c r="N25" s="112"/>
      <c r="O25" s="109" t="s">
        <v>82</v>
      </c>
      <c r="P25" s="109"/>
      <c r="Q25" s="109" t="s">
        <v>83</v>
      </c>
      <c r="R25" s="109"/>
      <c r="S25" s="109" t="s">
        <v>83</v>
      </c>
      <c r="T25" s="109"/>
    </row>
    <row r="26" spans="1:20">
      <c r="A26" s="109">
        <v>3</v>
      </c>
      <c r="B26" s="109"/>
      <c r="C26" s="109" t="s">
        <v>47</v>
      </c>
      <c r="D26" s="109"/>
      <c r="E26" s="109">
        <v>17</v>
      </c>
      <c r="F26" s="109"/>
      <c r="G26" s="112">
        <v>0.01</v>
      </c>
      <c r="H26" s="112"/>
      <c r="I26" s="109">
        <v>4</v>
      </c>
      <c r="J26" s="109"/>
      <c r="K26" s="112">
        <f>G26*I26</f>
        <v>0.04</v>
      </c>
      <c r="L26" s="112"/>
      <c r="M26" s="112">
        <v>0</v>
      </c>
      <c r="N26" s="112"/>
      <c r="O26" s="109" t="s">
        <v>82</v>
      </c>
      <c r="P26" s="109"/>
      <c r="Q26" s="109" t="s">
        <v>83</v>
      </c>
      <c r="R26" s="109"/>
      <c r="S26" s="109" t="s">
        <v>83</v>
      </c>
      <c r="T26" s="109"/>
    </row>
    <row r="27" spans="1:20">
      <c r="A27" s="109">
        <v>3</v>
      </c>
      <c r="B27" s="109"/>
      <c r="C27" s="109" t="s">
        <v>48</v>
      </c>
      <c r="D27" s="109"/>
      <c r="E27" s="109">
        <v>18</v>
      </c>
      <c r="F27" s="109"/>
      <c r="G27" s="112">
        <v>0.1</v>
      </c>
      <c r="H27" s="112"/>
      <c r="I27" s="109">
        <v>4</v>
      </c>
      <c r="J27" s="109"/>
      <c r="K27" s="112">
        <f>G27*I27</f>
        <v>0.4</v>
      </c>
      <c r="L27" s="112"/>
      <c r="M27" s="112">
        <v>0</v>
      </c>
      <c r="N27" s="112"/>
      <c r="O27" s="109" t="s">
        <v>82</v>
      </c>
      <c r="P27" s="109"/>
      <c r="Q27" s="109" t="s">
        <v>83</v>
      </c>
      <c r="R27" s="109"/>
      <c r="S27" s="109" t="s">
        <v>83</v>
      </c>
      <c r="T27" s="109"/>
    </row>
    <row r="28" spans="1:20">
      <c r="A28" s="109">
        <v>3</v>
      </c>
      <c r="B28" s="109"/>
      <c r="C28" s="109" t="s">
        <v>49</v>
      </c>
      <c r="D28" s="109"/>
      <c r="E28" s="109">
        <v>19</v>
      </c>
      <c r="F28" s="109"/>
      <c r="G28" s="112">
        <v>0.55000000000000004</v>
      </c>
      <c r="H28" s="112"/>
      <c r="I28" s="109">
        <v>1</v>
      </c>
      <c r="J28" s="109"/>
      <c r="K28" s="112">
        <f>G28*I28</f>
        <v>0.55000000000000004</v>
      </c>
      <c r="L28" s="112"/>
      <c r="M28" s="112">
        <v>0</v>
      </c>
      <c r="N28" s="112"/>
      <c r="O28" s="109" t="s">
        <v>82</v>
      </c>
      <c r="P28" s="109"/>
      <c r="Q28" s="109" t="s">
        <v>83</v>
      </c>
      <c r="R28" s="109"/>
      <c r="S28" s="109" t="s">
        <v>83</v>
      </c>
      <c r="T28" s="109"/>
    </row>
    <row r="29" spans="1:20">
      <c r="A29" s="109">
        <v>3</v>
      </c>
      <c r="B29" s="109"/>
      <c r="C29" s="109" t="s">
        <v>50</v>
      </c>
      <c r="D29" s="109"/>
      <c r="E29" s="109">
        <v>20</v>
      </c>
      <c r="F29" s="109"/>
      <c r="G29" s="112">
        <v>0.01</v>
      </c>
      <c r="H29" s="112"/>
      <c r="I29" s="109">
        <v>4</v>
      </c>
      <c r="J29" s="109"/>
      <c r="K29" s="112">
        <f>G29*I29</f>
        <v>0.04</v>
      </c>
      <c r="L29" s="112"/>
      <c r="M29" s="112">
        <v>0</v>
      </c>
      <c r="N29" s="112"/>
      <c r="O29" s="109" t="s">
        <v>82</v>
      </c>
      <c r="P29" s="109"/>
      <c r="Q29" s="109" t="s">
        <v>83</v>
      </c>
      <c r="R29" s="109"/>
      <c r="S29" s="109" t="s">
        <v>83</v>
      </c>
      <c r="T29" s="109"/>
    </row>
    <row r="30" spans="1:20">
      <c r="A30" s="109">
        <v>3</v>
      </c>
      <c r="B30" s="109"/>
      <c r="C30" s="153" t="s">
        <v>108</v>
      </c>
      <c r="D30" s="109"/>
      <c r="E30" s="109">
        <v>21</v>
      </c>
      <c r="F30" s="109"/>
      <c r="G30" s="112">
        <v>58.57</v>
      </c>
      <c r="H30" s="112"/>
      <c r="I30" s="109">
        <v>4</v>
      </c>
      <c r="J30" s="109"/>
      <c r="K30" s="112">
        <f>G30*I30</f>
        <v>234.28</v>
      </c>
      <c r="L30" s="112"/>
      <c r="M30" s="131">
        <v>234.28</v>
      </c>
      <c r="N30" s="132"/>
      <c r="O30" s="109" t="s">
        <v>82</v>
      </c>
      <c r="P30" s="109"/>
      <c r="Q30" s="109" t="s">
        <v>83</v>
      </c>
      <c r="R30" s="109"/>
      <c r="S30" s="109" t="s">
        <v>83</v>
      </c>
      <c r="T30" s="109"/>
    </row>
    <row r="31" spans="1:20">
      <c r="A31" s="119">
        <v>3</v>
      </c>
      <c r="B31" s="119"/>
      <c r="C31" s="119" t="s">
        <v>65</v>
      </c>
      <c r="D31" s="119"/>
      <c r="E31" s="119">
        <v>22</v>
      </c>
      <c r="F31" s="119"/>
      <c r="G31" s="111">
        <v>0.6</v>
      </c>
      <c r="H31" s="111"/>
      <c r="I31" s="119">
        <v>1</v>
      </c>
      <c r="J31" s="119"/>
      <c r="K31" s="112">
        <f>G31*I31</f>
        <v>0.6</v>
      </c>
      <c r="L31" s="112"/>
      <c r="M31" s="111">
        <v>0</v>
      </c>
      <c r="N31" s="111"/>
      <c r="O31" s="109" t="s">
        <v>71</v>
      </c>
      <c r="P31" s="109"/>
      <c r="Q31" s="109" t="s">
        <v>109</v>
      </c>
      <c r="R31" s="109"/>
      <c r="S31" s="109" t="s">
        <v>83</v>
      </c>
      <c r="T31" s="109"/>
    </row>
    <row r="32" spans="1:20">
      <c r="A32" s="109">
        <v>2</v>
      </c>
      <c r="B32" s="109"/>
      <c r="C32" s="152" t="s">
        <v>110</v>
      </c>
      <c r="D32" s="109"/>
      <c r="E32" s="109">
        <v>23</v>
      </c>
      <c r="F32" s="109"/>
      <c r="G32" s="112">
        <v>10.28</v>
      </c>
      <c r="H32" s="112"/>
      <c r="I32" s="109">
        <v>1</v>
      </c>
      <c r="J32" s="109"/>
      <c r="K32" s="112">
        <f>G32*I32</f>
        <v>10.28</v>
      </c>
      <c r="L32" s="112"/>
      <c r="M32" s="112">
        <v>0</v>
      </c>
      <c r="N32" s="112"/>
      <c r="O32" s="109" t="s">
        <v>71</v>
      </c>
      <c r="P32" s="109"/>
      <c r="Q32" s="109" t="s">
        <v>72</v>
      </c>
      <c r="R32" s="109"/>
      <c r="S32" s="154">
        <v>29093</v>
      </c>
      <c r="T32" s="109"/>
    </row>
    <row r="33" spans="1:20" ht="16.5" customHeight="1">
      <c r="A33" s="109">
        <v>4</v>
      </c>
      <c r="B33" s="109"/>
      <c r="C33" s="119" t="s">
        <v>61</v>
      </c>
      <c r="D33" s="119"/>
      <c r="E33" s="109">
        <v>24</v>
      </c>
      <c r="F33" s="109"/>
      <c r="G33" s="112">
        <v>24.6</v>
      </c>
      <c r="H33" s="112"/>
      <c r="I33" s="109">
        <v>1</v>
      </c>
      <c r="J33" s="109"/>
      <c r="K33" s="112">
        <f>G33*I33</f>
        <v>24.6</v>
      </c>
      <c r="L33" s="112"/>
      <c r="M33" s="112">
        <v>24.6</v>
      </c>
      <c r="N33" s="112"/>
      <c r="O33" s="109" t="s">
        <v>71</v>
      </c>
      <c r="P33" s="109"/>
      <c r="Q33" s="109" t="s">
        <v>101</v>
      </c>
      <c r="R33" s="109"/>
      <c r="S33" s="116" t="s">
        <v>111</v>
      </c>
      <c r="T33" s="116"/>
    </row>
    <row r="34" spans="1:20">
      <c r="A34" s="109">
        <v>4</v>
      </c>
      <c r="B34" s="109"/>
      <c r="C34" s="117" t="s">
        <v>112</v>
      </c>
      <c r="D34" s="133"/>
      <c r="E34" s="109">
        <v>25</v>
      </c>
      <c r="F34" s="109"/>
      <c r="G34" s="131">
        <v>8.8000000000000007</v>
      </c>
      <c r="H34" s="132"/>
      <c r="I34" s="109">
        <v>1</v>
      </c>
      <c r="J34" s="109"/>
      <c r="K34" s="112">
        <f>G34*I34</f>
        <v>8.8000000000000007</v>
      </c>
      <c r="L34" s="112"/>
      <c r="M34" s="112">
        <v>0</v>
      </c>
      <c r="N34" s="112"/>
      <c r="O34" s="109" t="s">
        <v>71</v>
      </c>
      <c r="P34" s="109"/>
      <c r="Q34" s="109" t="s">
        <v>72</v>
      </c>
      <c r="R34" s="109"/>
      <c r="S34" s="109">
        <v>29504</v>
      </c>
      <c r="T34" s="109"/>
    </row>
    <row r="35" spans="1:20">
      <c r="A35" s="109">
        <v>5</v>
      </c>
      <c r="B35" s="109"/>
      <c r="C35" s="109" t="s">
        <v>86</v>
      </c>
      <c r="D35" s="109"/>
      <c r="E35" s="109">
        <v>26</v>
      </c>
      <c r="F35" s="109"/>
      <c r="G35" s="111">
        <v>22.99</v>
      </c>
      <c r="H35" s="111"/>
      <c r="I35" s="109">
        <v>1</v>
      </c>
      <c r="J35" s="109"/>
      <c r="K35" s="112">
        <f t="shared" ref="K35:K37" si="1">G35*I35</f>
        <v>22.99</v>
      </c>
      <c r="L35" s="112"/>
      <c r="M35" s="112">
        <f>K35</f>
        <v>22.99</v>
      </c>
      <c r="N35" s="112"/>
      <c r="O35" s="260" t="s">
        <v>71</v>
      </c>
      <c r="P35" s="260"/>
      <c r="Q35" s="109" t="s">
        <v>87</v>
      </c>
      <c r="R35" s="109"/>
      <c r="S35" s="109" t="s">
        <v>83</v>
      </c>
      <c r="T35" s="109"/>
    </row>
    <row r="36" spans="1:20">
      <c r="A36" s="109">
        <v>5</v>
      </c>
      <c r="B36" s="109"/>
      <c r="C36" s="109" t="s">
        <v>53</v>
      </c>
      <c r="D36" s="109"/>
      <c r="E36" s="109">
        <v>27</v>
      </c>
      <c r="F36" s="109"/>
      <c r="G36" s="111">
        <v>8.9</v>
      </c>
      <c r="H36" s="111"/>
      <c r="I36" s="109">
        <v>1</v>
      </c>
      <c r="J36" s="109"/>
      <c r="K36" s="112">
        <f>G36*I36</f>
        <v>8.9</v>
      </c>
      <c r="L36" s="112"/>
      <c r="M36" s="112">
        <f>K36</f>
        <v>8.9</v>
      </c>
      <c r="N36" s="112"/>
      <c r="O36" s="260" t="s">
        <v>71</v>
      </c>
      <c r="P36" s="260"/>
      <c r="Q36" s="109" t="s">
        <v>88</v>
      </c>
      <c r="R36" s="109"/>
      <c r="S36" s="130">
        <v>102074</v>
      </c>
      <c r="T36" s="109"/>
    </row>
    <row r="37" spans="1:20" ht="15.75" customHeight="1">
      <c r="A37" s="109">
        <v>5</v>
      </c>
      <c r="B37" s="109"/>
      <c r="C37" s="109" t="s">
        <v>89</v>
      </c>
      <c r="D37" s="109"/>
      <c r="E37" s="109">
        <v>28</v>
      </c>
      <c r="F37" s="109"/>
      <c r="G37" s="120">
        <v>12.5</v>
      </c>
      <c r="H37" s="111"/>
      <c r="I37" s="109">
        <v>1</v>
      </c>
      <c r="J37" s="109"/>
      <c r="K37" s="121">
        <v>19.47</v>
      </c>
      <c r="L37" s="112"/>
      <c r="M37" s="118">
        <f>K37</f>
        <v>19.47</v>
      </c>
      <c r="N37" s="112"/>
      <c r="O37" s="260" t="s">
        <v>71</v>
      </c>
      <c r="P37" s="260"/>
      <c r="Q37" s="116" t="s">
        <v>90</v>
      </c>
      <c r="R37" s="109"/>
      <c r="S37" s="130">
        <v>4692</v>
      </c>
      <c r="T37" s="109"/>
    </row>
    <row r="38" spans="1:20">
      <c r="A38" s="109">
        <v>5</v>
      </c>
      <c r="B38" s="109"/>
      <c r="C38" s="109" t="s">
        <v>55</v>
      </c>
      <c r="D38" s="109"/>
      <c r="E38" s="109">
        <v>29</v>
      </c>
      <c r="F38" s="109"/>
      <c r="G38" s="111">
        <v>20</v>
      </c>
      <c r="H38" s="111"/>
      <c r="I38" s="109">
        <v>1</v>
      </c>
      <c r="J38" s="109"/>
      <c r="K38" s="112">
        <v>20</v>
      </c>
      <c r="L38" s="112"/>
      <c r="M38" s="112">
        <f>K38</f>
        <v>20</v>
      </c>
      <c r="N38" s="112"/>
      <c r="O38" s="260" t="s">
        <v>71</v>
      </c>
      <c r="P38" s="260"/>
      <c r="Q38" s="109" t="s">
        <v>91</v>
      </c>
      <c r="R38" s="109"/>
      <c r="S38" s="109" t="s">
        <v>83</v>
      </c>
      <c r="T38" s="109"/>
    </row>
    <row r="39" spans="1:20">
      <c r="A39" s="109">
        <v>5</v>
      </c>
      <c r="B39" s="109"/>
      <c r="C39" s="109" t="s">
        <v>56</v>
      </c>
      <c r="D39" s="109"/>
      <c r="E39" s="109">
        <v>30</v>
      </c>
      <c r="F39" s="109"/>
      <c r="G39" s="111">
        <v>9.99</v>
      </c>
      <c r="H39" s="111"/>
      <c r="I39" s="109">
        <v>1</v>
      </c>
      <c r="J39" s="109"/>
      <c r="K39" s="112">
        <f t="shared" ref="K39" si="2">G39*I39</f>
        <v>9.99</v>
      </c>
      <c r="L39" s="112"/>
      <c r="M39" s="112">
        <f>K39</f>
        <v>9.99</v>
      </c>
      <c r="N39" s="112"/>
      <c r="O39" s="260" t="s">
        <v>71</v>
      </c>
      <c r="P39" s="260"/>
      <c r="Q39" s="109" t="s">
        <v>93</v>
      </c>
      <c r="R39" s="109"/>
      <c r="S39" s="109" t="s">
        <v>83</v>
      </c>
      <c r="T39" s="109"/>
    </row>
    <row r="40" spans="1:20">
      <c r="A40" s="109">
        <v>0</v>
      </c>
      <c r="B40" s="109"/>
      <c r="C40" s="162" t="s">
        <v>94</v>
      </c>
      <c r="D40" s="109"/>
      <c r="E40" s="109">
        <v>31</v>
      </c>
      <c r="F40" s="109"/>
      <c r="G40" s="111">
        <v>0.98</v>
      </c>
      <c r="H40" s="111"/>
      <c r="I40" s="109">
        <v>2</v>
      </c>
      <c r="J40" s="109"/>
      <c r="K40" s="112">
        <f t="shared" ref="K40" si="3">G40*I40</f>
        <v>1.96</v>
      </c>
      <c r="L40" s="112"/>
      <c r="M40" s="112">
        <f>K40</f>
        <v>1.96</v>
      </c>
      <c r="N40" s="112"/>
      <c r="O40" s="109" t="s">
        <v>71</v>
      </c>
      <c r="P40" s="109"/>
      <c r="Q40" s="109" t="s">
        <v>77</v>
      </c>
      <c r="R40" s="109"/>
      <c r="S40" s="110">
        <v>1002244228</v>
      </c>
      <c r="T40" s="109"/>
    </row>
    <row r="41" spans="1:20">
      <c r="G41" s="155" t="s">
        <v>26</v>
      </c>
      <c r="H41" s="156"/>
      <c r="I41" s="157">
        <f>SUM(I10:J39)</f>
        <v>55</v>
      </c>
      <c r="J41" s="158"/>
      <c r="K41" s="159">
        <f>SUM(K10:L39)</f>
        <v>866.75000000000011</v>
      </c>
      <c r="L41" s="160"/>
      <c r="M41" s="161">
        <f>SUM(M10:N39)</f>
        <v>807.30000000000007</v>
      </c>
      <c r="N41" s="161"/>
    </row>
  </sheetData>
  <mergeCells count="330">
    <mergeCell ref="S40:T40"/>
    <mergeCell ref="A40:B40"/>
    <mergeCell ref="C40:D40"/>
    <mergeCell ref="E40:F40"/>
    <mergeCell ref="G40:H40"/>
    <mergeCell ref="I40:J40"/>
    <mergeCell ref="K40:L40"/>
    <mergeCell ref="M40:N40"/>
    <mergeCell ref="O40:P40"/>
    <mergeCell ref="Q40:R40"/>
    <mergeCell ref="O39:P39"/>
    <mergeCell ref="S39:T39"/>
    <mergeCell ref="G41:H41"/>
    <mergeCell ref="I41:J41"/>
    <mergeCell ref="K41:L41"/>
    <mergeCell ref="M41:N41"/>
    <mergeCell ref="O34:P34"/>
    <mergeCell ref="S34:T34"/>
    <mergeCell ref="O35:P35"/>
    <mergeCell ref="S35:T35"/>
    <mergeCell ref="O36:P36"/>
    <mergeCell ref="S36:T36"/>
    <mergeCell ref="O37:P37"/>
    <mergeCell ref="S37:T37"/>
    <mergeCell ref="O38:P38"/>
    <mergeCell ref="S38:T38"/>
    <mergeCell ref="I34:J34"/>
    <mergeCell ref="K34:L34"/>
    <mergeCell ref="M34:N34"/>
    <mergeCell ref="G34:H34"/>
    <mergeCell ref="Q34:R34"/>
    <mergeCell ref="Q35:R35"/>
    <mergeCell ref="Q36:R36"/>
    <mergeCell ref="Q37:R37"/>
    <mergeCell ref="O29:P29"/>
    <mergeCell ref="S29:T29"/>
    <mergeCell ref="O30:P30"/>
    <mergeCell ref="S30:T30"/>
    <mergeCell ref="O31:P31"/>
    <mergeCell ref="S31:T31"/>
    <mergeCell ref="O32:P32"/>
    <mergeCell ref="S32:T32"/>
    <mergeCell ref="O33:P33"/>
    <mergeCell ref="S33:T33"/>
    <mergeCell ref="Q29:R29"/>
    <mergeCell ref="Q30:R30"/>
    <mergeCell ref="Q31:R31"/>
    <mergeCell ref="Q32:R32"/>
    <mergeCell ref="Q33:R33"/>
    <mergeCell ref="O24:P24"/>
    <mergeCell ref="S24:T24"/>
    <mergeCell ref="O25:P25"/>
    <mergeCell ref="S25:T25"/>
    <mergeCell ref="O26:P26"/>
    <mergeCell ref="S26:T26"/>
    <mergeCell ref="O27:P27"/>
    <mergeCell ref="S27:T27"/>
    <mergeCell ref="O28:P28"/>
    <mergeCell ref="S28:T28"/>
    <mergeCell ref="Q24:R24"/>
    <mergeCell ref="Q25:R25"/>
    <mergeCell ref="Q26:R26"/>
    <mergeCell ref="Q27:R27"/>
    <mergeCell ref="Q28:R28"/>
    <mergeCell ref="A39:B39"/>
    <mergeCell ref="C39:D39"/>
    <mergeCell ref="E39:F39"/>
    <mergeCell ref="G39:H39"/>
    <mergeCell ref="I39:J39"/>
    <mergeCell ref="K39:L39"/>
    <mergeCell ref="M39:N39"/>
    <mergeCell ref="O10:P10"/>
    <mergeCell ref="S10:T10"/>
    <mergeCell ref="O11:P11"/>
    <mergeCell ref="S11:T11"/>
    <mergeCell ref="O12:P12"/>
    <mergeCell ref="S12:T12"/>
    <mergeCell ref="O13:P13"/>
    <mergeCell ref="S13:T13"/>
    <mergeCell ref="O14:P14"/>
    <mergeCell ref="S14:T14"/>
    <mergeCell ref="O15:P15"/>
    <mergeCell ref="S15:T15"/>
    <mergeCell ref="O16:P16"/>
    <mergeCell ref="S16:T16"/>
    <mergeCell ref="A37:B37"/>
    <mergeCell ref="C37:D37"/>
    <mergeCell ref="E37:F37"/>
    <mergeCell ref="G37:H37"/>
    <mergeCell ref="I37:J37"/>
    <mergeCell ref="K37:L37"/>
    <mergeCell ref="M37:N37"/>
    <mergeCell ref="A38:B38"/>
    <mergeCell ref="C38:D38"/>
    <mergeCell ref="E38:F38"/>
    <mergeCell ref="G38:H38"/>
    <mergeCell ref="I38:J38"/>
    <mergeCell ref="K38:L38"/>
    <mergeCell ref="M38:N38"/>
    <mergeCell ref="A35:B35"/>
    <mergeCell ref="C35:D35"/>
    <mergeCell ref="E35:F35"/>
    <mergeCell ref="G35:H35"/>
    <mergeCell ref="I35:J35"/>
    <mergeCell ref="K35:L35"/>
    <mergeCell ref="M35:N35"/>
    <mergeCell ref="A36:B36"/>
    <mergeCell ref="C36:D36"/>
    <mergeCell ref="E36:F36"/>
    <mergeCell ref="G36:H36"/>
    <mergeCell ref="I36:J36"/>
    <mergeCell ref="K36:L36"/>
    <mergeCell ref="M36:N36"/>
    <mergeCell ref="M17:N17"/>
    <mergeCell ref="G17:H17"/>
    <mergeCell ref="C23:D23"/>
    <mergeCell ref="E34:F34"/>
    <mergeCell ref="C34:D34"/>
    <mergeCell ref="A34:B34"/>
    <mergeCell ref="A31:B31"/>
    <mergeCell ref="C31:D31"/>
    <mergeCell ref="E31:F31"/>
    <mergeCell ref="G31:H31"/>
    <mergeCell ref="C33:D33"/>
    <mergeCell ref="A33:B33"/>
    <mergeCell ref="E33:F33"/>
    <mergeCell ref="G33:H33"/>
    <mergeCell ref="A23:B23"/>
    <mergeCell ref="G23:H23"/>
    <mergeCell ref="G29:H29"/>
    <mergeCell ref="A24:B24"/>
    <mergeCell ref="C24:D24"/>
    <mergeCell ref="E24:F24"/>
    <mergeCell ref="G24:H24"/>
    <mergeCell ref="K23:L23"/>
    <mergeCell ref="A20:B20"/>
    <mergeCell ref="G21:H21"/>
    <mergeCell ref="M18:N18"/>
    <mergeCell ref="G18:H18"/>
    <mergeCell ref="C21:D21"/>
    <mergeCell ref="M21:N21"/>
    <mergeCell ref="C20:D20"/>
    <mergeCell ref="C18:D18"/>
    <mergeCell ref="C22:D22"/>
    <mergeCell ref="C19:D19"/>
    <mergeCell ref="A19:B19"/>
    <mergeCell ref="G20:H20"/>
    <mergeCell ref="M20:N20"/>
    <mergeCell ref="A18:B18"/>
    <mergeCell ref="K22:L22"/>
    <mergeCell ref="A13:B13"/>
    <mergeCell ref="C13:D13"/>
    <mergeCell ref="E13:F13"/>
    <mergeCell ref="G13:H13"/>
    <mergeCell ref="I13:J13"/>
    <mergeCell ref="K13:L13"/>
    <mergeCell ref="K20:L20"/>
    <mergeCell ref="K21:L21"/>
    <mergeCell ref="S20:T20"/>
    <mergeCell ref="S21:T21"/>
    <mergeCell ref="S19:T19"/>
    <mergeCell ref="S18:T18"/>
    <mergeCell ref="O18:P18"/>
    <mergeCell ref="O19:P19"/>
    <mergeCell ref="O20:P20"/>
    <mergeCell ref="O21:P21"/>
    <mergeCell ref="A15:B15"/>
    <mergeCell ref="C15:D15"/>
    <mergeCell ref="E15:F15"/>
    <mergeCell ref="G15:H15"/>
    <mergeCell ref="I15:J15"/>
    <mergeCell ref="K15:L15"/>
    <mergeCell ref="M15:N15"/>
    <mergeCell ref="A14:B14"/>
    <mergeCell ref="E17:F17"/>
    <mergeCell ref="A17:B17"/>
    <mergeCell ref="I14:J14"/>
    <mergeCell ref="K14:L14"/>
    <mergeCell ref="M14:N14"/>
    <mergeCell ref="E21:F21"/>
    <mergeCell ref="E22:F22"/>
    <mergeCell ref="G19:H19"/>
    <mergeCell ref="M19:N19"/>
    <mergeCell ref="A21:B21"/>
    <mergeCell ref="A22:B22"/>
    <mergeCell ref="G22:H22"/>
    <mergeCell ref="M22:N22"/>
    <mergeCell ref="C14:D14"/>
    <mergeCell ref="E14:F14"/>
    <mergeCell ref="G14:H14"/>
    <mergeCell ref="C17:D17"/>
    <mergeCell ref="I16:J16"/>
    <mergeCell ref="K16:L16"/>
    <mergeCell ref="M16:N16"/>
    <mergeCell ref="A16:B16"/>
    <mergeCell ref="C16:D16"/>
    <mergeCell ref="E16:F16"/>
    <mergeCell ref="G16:H16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1:N11"/>
    <mergeCell ref="E10:F10"/>
    <mergeCell ref="G10:H10"/>
    <mergeCell ref="I10:J10"/>
    <mergeCell ref="K10:L10"/>
    <mergeCell ref="M10:N10"/>
    <mergeCell ref="A9:B9"/>
    <mergeCell ref="C9:D9"/>
    <mergeCell ref="E9:F9"/>
    <mergeCell ref="G9:H9"/>
    <mergeCell ref="I9:J9"/>
    <mergeCell ref="K9:L9"/>
    <mergeCell ref="C10:D10"/>
    <mergeCell ref="O23:P23"/>
    <mergeCell ref="S23:T23"/>
    <mergeCell ref="Q9:R9"/>
    <mergeCell ref="Q10:R10"/>
    <mergeCell ref="Q11:R11"/>
    <mergeCell ref="Q12:R12"/>
    <mergeCell ref="Q13:R13"/>
    <mergeCell ref="Q14:R14"/>
    <mergeCell ref="Q15:R15"/>
    <mergeCell ref="Q16:R16"/>
    <mergeCell ref="O22:P22"/>
    <mergeCell ref="O9:P9"/>
    <mergeCell ref="S9:T9"/>
    <mergeCell ref="O17:P17"/>
    <mergeCell ref="S17:T17"/>
    <mergeCell ref="S22:T22"/>
    <mergeCell ref="M13:N13"/>
    <mergeCell ref="A2:C2"/>
    <mergeCell ref="A3:C3"/>
    <mergeCell ref="A4:C4"/>
    <mergeCell ref="A5:C5"/>
    <mergeCell ref="A6:C6"/>
    <mergeCell ref="A7:C7"/>
    <mergeCell ref="M23:N23"/>
    <mergeCell ref="I17:J17"/>
    <mergeCell ref="I19:J19"/>
    <mergeCell ref="I20:J20"/>
    <mergeCell ref="I21:J21"/>
    <mergeCell ref="I22:J22"/>
    <mergeCell ref="I23:J23"/>
    <mergeCell ref="I18:J18"/>
    <mergeCell ref="E18:F18"/>
    <mergeCell ref="E19:F19"/>
    <mergeCell ref="E20:F20"/>
    <mergeCell ref="E23:F23"/>
    <mergeCell ref="K17:L17"/>
    <mergeCell ref="K18:L18"/>
    <mergeCell ref="K19:L19"/>
    <mergeCell ref="M9:N9"/>
    <mergeCell ref="A10:B10"/>
    <mergeCell ref="I29:J29"/>
    <mergeCell ref="K29:L29"/>
    <mergeCell ref="M29:N29"/>
    <mergeCell ref="A26:B26"/>
    <mergeCell ref="C26:D26"/>
    <mergeCell ref="E26:F26"/>
    <mergeCell ref="G26:H26"/>
    <mergeCell ref="I26:J26"/>
    <mergeCell ref="K26:L26"/>
    <mergeCell ref="M26:N26"/>
    <mergeCell ref="A27:B27"/>
    <mergeCell ref="C27:D27"/>
    <mergeCell ref="E27:F27"/>
    <mergeCell ref="G27:H27"/>
    <mergeCell ref="I27:J27"/>
    <mergeCell ref="K27:L27"/>
    <mergeCell ref="M27:N27"/>
    <mergeCell ref="A29:B29"/>
    <mergeCell ref="C29:D29"/>
    <mergeCell ref="E29:F29"/>
    <mergeCell ref="M33:N33"/>
    <mergeCell ref="A30:B30"/>
    <mergeCell ref="E30:F30"/>
    <mergeCell ref="G30:H30"/>
    <mergeCell ref="I30:J30"/>
    <mergeCell ref="K30:L30"/>
    <mergeCell ref="M30:N30"/>
    <mergeCell ref="A32:B32"/>
    <mergeCell ref="C32:D32"/>
    <mergeCell ref="E32:F32"/>
    <mergeCell ref="G32:H32"/>
    <mergeCell ref="I32:J32"/>
    <mergeCell ref="K32:L32"/>
    <mergeCell ref="M32:N32"/>
    <mergeCell ref="C30:D30"/>
    <mergeCell ref="M31:N31"/>
    <mergeCell ref="I31:J31"/>
    <mergeCell ref="K31:L31"/>
    <mergeCell ref="I33:J33"/>
    <mergeCell ref="K33:L33"/>
    <mergeCell ref="I24:J24"/>
    <mergeCell ref="K24:L24"/>
    <mergeCell ref="M24:N24"/>
    <mergeCell ref="A28:B28"/>
    <mergeCell ref="C28:D28"/>
    <mergeCell ref="E28:F28"/>
    <mergeCell ref="G28:H28"/>
    <mergeCell ref="I28:J28"/>
    <mergeCell ref="K28:L28"/>
    <mergeCell ref="M28:N28"/>
    <mergeCell ref="A25:B25"/>
    <mergeCell ref="C25:D25"/>
    <mergeCell ref="E25:F25"/>
    <mergeCell ref="G25:H25"/>
    <mergeCell ref="I25:J25"/>
    <mergeCell ref="K25:L25"/>
    <mergeCell ref="M25:N25"/>
    <mergeCell ref="Q38:R38"/>
    <mergeCell ref="Q39:R39"/>
    <mergeCell ref="Q17:R17"/>
    <mergeCell ref="Q18:R18"/>
    <mergeCell ref="Q19:R19"/>
    <mergeCell ref="Q20:R20"/>
    <mergeCell ref="Q21:R21"/>
    <mergeCell ref="Q22:R22"/>
    <mergeCell ref="Q23:R23"/>
  </mergeCells>
  <hyperlinks>
    <hyperlink ref="C32" r:id="rId1" xr:uid="{272BDD80-ACB5-4A6C-A716-6DB195BCB41E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02894-9CF6-4900-81B0-A883512A5CFB}">
  <dimension ref="A1:V55"/>
  <sheetViews>
    <sheetView topLeftCell="A23" workbookViewId="0">
      <selection activeCell="A42" sqref="A42:B42"/>
    </sheetView>
  </sheetViews>
  <sheetFormatPr defaultRowHeight="15"/>
  <cols>
    <col min="2" max="2" width="36" customWidth="1"/>
    <col min="21" max="21" width="18.5703125" customWidth="1"/>
  </cols>
  <sheetData>
    <row r="1" spans="1:22">
      <c r="A1" s="254" t="s">
        <v>33</v>
      </c>
      <c r="B1" s="254"/>
      <c r="C1" s="254" t="s">
        <v>11</v>
      </c>
      <c r="D1" s="254"/>
      <c r="E1" s="254" t="s">
        <v>14</v>
      </c>
      <c r="F1" s="254"/>
      <c r="G1" s="255" t="s">
        <v>15</v>
      </c>
      <c r="H1" s="256"/>
      <c r="I1" s="254" t="s">
        <v>7</v>
      </c>
      <c r="J1" s="254"/>
      <c r="K1" s="254" t="s">
        <v>34</v>
      </c>
      <c r="L1" s="254"/>
      <c r="M1" s="257" t="s">
        <v>35</v>
      </c>
      <c r="N1" s="257"/>
      <c r="O1" s="138" t="s">
        <v>69</v>
      </c>
      <c r="P1" s="139"/>
      <c r="Q1" s="10" t="s">
        <v>36</v>
      </c>
      <c r="R1" s="10"/>
      <c r="S1" s="138" t="s">
        <v>113</v>
      </c>
      <c r="T1" s="139"/>
      <c r="U1" s="39" t="s">
        <v>113</v>
      </c>
    </row>
    <row r="2" spans="1:22">
      <c r="A2" s="140" t="s">
        <v>114</v>
      </c>
      <c r="B2" s="141"/>
      <c r="C2" s="142">
        <v>1</v>
      </c>
      <c r="D2" s="143"/>
      <c r="E2" s="168">
        <v>89.99</v>
      </c>
      <c r="F2" s="145"/>
      <c r="G2" s="146">
        <v>4</v>
      </c>
      <c r="H2" s="147"/>
      <c r="I2" s="168">
        <v>359.96</v>
      </c>
      <c r="J2" s="145"/>
      <c r="K2" s="168">
        <v>431.95</v>
      </c>
      <c r="L2" s="145"/>
      <c r="M2" s="117" t="s">
        <v>104</v>
      </c>
      <c r="N2" s="133"/>
      <c r="O2" s="117" t="s">
        <v>115</v>
      </c>
      <c r="P2" s="133"/>
      <c r="Q2" s="125" t="s">
        <v>83</v>
      </c>
      <c r="R2" s="133"/>
      <c r="S2" s="169" t="b">
        <v>1</v>
      </c>
      <c r="T2" s="170"/>
      <c r="U2" s="40" t="s">
        <v>116</v>
      </c>
    </row>
    <row r="3" spans="1:22">
      <c r="A3" s="134" t="s">
        <v>100</v>
      </c>
      <c r="B3" s="135"/>
      <c r="C3" s="136">
        <v>2</v>
      </c>
      <c r="D3" s="137"/>
      <c r="E3" s="166">
        <v>180.51</v>
      </c>
      <c r="F3" s="132"/>
      <c r="G3" s="117">
        <v>1</v>
      </c>
      <c r="H3" s="133"/>
      <c r="I3" s="166">
        <v>193.69</v>
      </c>
      <c r="J3" s="132"/>
      <c r="K3" s="166">
        <v>193.69</v>
      </c>
      <c r="L3" s="132"/>
      <c r="M3" s="117" t="s">
        <v>104</v>
      </c>
      <c r="N3" s="133"/>
      <c r="O3" s="109" t="s">
        <v>117</v>
      </c>
      <c r="P3" s="109"/>
      <c r="Q3" s="109" t="s">
        <v>102</v>
      </c>
      <c r="R3" s="109"/>
      <c r="S3" s="169" t="b">
        <v>1</v>
      </c>
      <c r="T3" s="169"/>
      <c r="U3" s="40" t="s">
        <v>116</v>
      </c>
      <c r="V3" s="16"/>
    </row>
    <row r="4" spans="1:22">
      <c r="A4" s="109" t="s">
        <v>118</v>
      </c>
      <c r="B4" s="109"/>
      <c r="C4" s="263">
        <v>3</v>
      </c>
      <c r="D4" s="264"/>
      <c r="E4" s="165">
        <v>24.59</v>
      </c>
      <c r="F4" s="112"/>
      <c r="G4" s="109">
        <v>1</v>
      </c>
      <c r="H4" s="109"/>
      <c r="I4" s="165">
        <v>24.59</v>
      </c>
      <c r="J4" s="112"/>
      <c r="K4" s="165">
        <v>28.98</v>
      </c>
      <c r="L4" s="112"/>
      <c r="M4" s="117" t="s">
        <v>104</v>
      </c>
      <c r="N4" s="133"/>
      <c r="O4" s="109" t="s">
        <v>117</v>
      </c>
      <c r="P4" s="109"/>
      <c r="Q4" s="109" t="s">
        <v>119</v>
      </c>
      <c r="R4" s="109"/>
      <c r="S4" s="169" t="b">
        <v>1</v>
      </c>
      <c r="T4" s="169"/>
      <c r="U4" s="40" t="s">
        <v>120</v>
      </c>
    </row>
    <row r="5" spans="1:22">
      <c r="A5" s="173" t="s">
        <v>121</v>
      </c>
      <c r="B5" s="109"/>
      <c r="C5" s="263">
        <v>4</v>
      </c>
      <c r="D5" s="264"/>
      <c r="E5" s="165">
        <v>30</v>
      </c>
      <c r="F5" s="112"/>
      <c r="G5" s="109">
        <v>1</v>
      </c>
      <c r="H5" s="109"/>
      <c r="I5" s="165">
        <v>30</v>
      </c>
      <c r="J5" s="112"/>
      <c r="K5" s="165">
        <v>34.4</v>
      </c>
      <c r="L5" s="112"/>
      <c r="M5" s="117" t="s">
        <v>104</v>
      </c>
      <c r="N5" s="133"/>
      <c r="O5" s="109" t="s">
        <v>117</v>
      </c>
      <c r="P5" s="109"/>
      <c r="Q5" s="109" t="s">
        <v>122</v>
      </c>
      <c r="R5" s="109"/>
      <c r="S5" s="169" t="b">
        <v>1</v>
      </c>
      <c r="T5" s="169"/>
      <c r="U5" s="40" t="s">
        <v>120</v>
      </c>
    </row>
    <row r="6" spans="1:22">
      <c r="A6" s="167" t="s">
        <v>61</v>
      </c>
      <c r="B6" s="133"/>
      <c r="C6" s="265">
        <v>5</v>
      </c>
      <c r="D6" s="266"/>
      <c r="E6" s="166">
        <v>24.6</v>
      </c>
      <c r="F6" s="132"/>
      <c r="G6" s="117">
        <v>1</v>
      </c>
      <c r="H6" s="133"/>
      <c r="I6" s="166">
        <v>24.6</v>
      </c>
      <c r="J6" s="132"/>
      <c r="K6" s="166">
        <v>28.99</v>
      </c>
      <c r="L6" s="132"/>
      <c r="M6" s="117" t="s">
        <v>104</v>
      </c>
      <c r="N6" s="133"/>
      <c r="O6" s="109" t="s">
        <v>117</v>
      </c>
      <c r="P6" s="109"/>
      <c r="Q6" s="109" t="s">
        <v>111</v>
      </c>
      <c r="R6" s="109"/>
      <c r="S6" s="169" t="b">
        <v>1</v>
      </c>
      <c r="T6" s="169"/>
      <c r="U6" s="40" t="s">
        <v>120</v>
      </c>
    </row>
    <row r="7" spans="1:22">
      <c r="A7" s="176" t="s">
        <v>123</v>
      </c>
      <c r="B7" s="133"/>
      <c r="C7" s="263">
        <v>6</v>
      </c>
      <c r="D7" s="264"/>
      <c r="E7" s="166">
        <v>0.73</v>
      </c>
      <c r="F7" s="132"/>
      <c r="G7" s="117">
        <v>10</v>
      </c>
      <c r="H7" s="133"/>
      <c r="I7" s="177">
        <v>7.28</v>
      </c>
      <c r="J7" s="178"/>
      <c r="K7" s="177">
        <v>7.96</v>
      </c>
      <c r="L7" s="178"/>
      <c r="M7" s="117" t="s">
        <v>104</v>
      </c>
      <c r="N7" s="133"/>
      <c r="O7" s="109" t="s">
        <v>124</v>
      </c>
      <c r="P7" s="109"/>
      <c r="Q7" s="109" t="s">
        <v>83</v>
      </c>
      <c r="R7" s="109"/>
      <c r="S7" s="163" t="b">
        <v>1</v>
      </c>
      <c r="T7" s="163"/>
      <c r="U7" s="40" t="s">
        <v>125</v>
      </c>
    </row>
    <row r="8" spans="1:22">
      <c r="A8" s="109" t="s">
        <v>57</v>
      </c>
      <c r="B8" s="109"/>
      <c r="C8" s="260">
        <v>7</v>
      </c>
      <c r="D8" s="260"/>
      <c r="E8" s="112">
        <v>49.49</v>
      </c>
      <c r="F8" s="112"/>
      <c r="G8" s="109">
        <v>2</v>
      </c>
      <c r="H8" s="109"/>
      <c r="I8" s="112">
        <f t="shared" ref="I8:I9" si="0">E8*G8</f>
        <v>98.98</v>
      </c>
      <c r="J8" s="112"/>
      <c r="K8" s="112">
        <f>I8</f>
        <v>98.98</v>
      </c>
      <c r="L8" s="112"/>
      <c r="M8" s="109" t="s">
        <v>71</v>
      </c>
      <c r="N8" s="109"/>
      <c r="O8" s="109" t="s">
        <v>72</v>
      </c>
      <c r="P8" s="109"/>
      <c r="Q8" s="154">
        <v>82195</v>
      </c>
      <c r="R8" s="154"/>
      <c r="S8" s="163" t="b">
        <v>1</v>
      </c>
      <c r="T8" s="163"/>
      <c r="U8" s="40" t="s">
        <v>125</v>
      </c>
    </row>
    <row r="9" spans="1:22">
      <c r="A9" s="109" t="s">
        <v>58</v>
      </c>
      <c r="B9" s="109"/>
      <c r="C9" s="260">
        <v>8</v>
      </c>
      <c r="D9" s="260"/>
      <c r="E9" s="112">
        <v>87.29</v>
      </c>
      <c r="F9" s="112"/>
      <c r="G9" s="109">
        <v>2</v>
      </c>
      <c r="H9" s="109"/>
      <c r="I9" s="112">
        <f>E9*G9</f>
        <v>174.58</v>
      </c>
      <c r="J9" s="112"/>
      <c r="K9" s="112">
        <f>I9</f>
        <v>174.58</v>
      </c>
      <c r="L9" s="112"/>
      <c r="M9" s="109" t="s">
        <v>71</v>
      </c>
      <c r="N9" s="109"/>
      <c r="O9" s="109" t="s">
        <v>72</v>
      </c>
      <c r="P9" s="109"/>
      <c r="Q9" s="109">
        <v>81292</v>
      </c>
      <c r="R9" s="109"/>
      <c r="S9" s="163" t="b">
        <v>1</v>
      </c>
      <c r="T9" s="163"/>
      <c r="U9" s="40" t="s">
        <v>125</v>
      </c>
    </row>
    <row r="10" spans="1:22" ht="15" customHeight="1">
      <c r="A10" s="116" t="s">
        <v>99</v>
      </c>
      <c r="B10" s="109"/>
      <c r="C10" s="119">
        <v>9</v>
      </c>
      <c r="D10" s="119"/>
      <c r="E10" s="112">
        <v>6.79</v>
      </c>
      <c r="F10" s="112"/>
      <c r="G10" s="109">
        <v>2</v>
      </c>
      <c r="H10" s="109"/>
      <c r="I10" s="112">
        <f>E10*G10</f>
        <v>13.58</v>
      </c>
      <c r="J10" s="112"/>
      <c r="K10" s="112">
        <f>I10</f>
        <v>13.58</v>
      </c>
      <c r="L10" s="112"/>
      <c r="M10" s="109" t="s">
        <v>71</v>
      </c>
      <c r="N10" s="109"/>
      <c r="O10" s="109" t="s">
        <v>77</v>
      </c>
      <c r="P10" s="109"/>
      <c r="Q10" s="109">
        <v>9178581</v>
      </c>
      <c r="R10" s="109"/>
      <c r="S10" s="163" t="b">
        <v>1</v>
      </c>
      <c r="T10" s="163"/>
      <c r="U10" s="40" t="s">
        <v>125</v>
      </c>
    </row>
    <row r="11" spans="1:22">
      <c r="A11" s="119" t="s">
        <v>100</v>
      </c>
      <c r="B11" s="119"/>
      <c r="C11" s="119">
        <v>10</v>
      </c>
      <c r="D11" s="119"/>
      <c r="E11" s="112">
        <v>117.98</v>
      </c>
      <c r="F11" s="112"/>
      <c r="G11" s="119">
        <v>1</v>
      </c>
      <c r="H11" s="119"/>
      <c r="I11" s="112">
        <f>E11*G11</f>
        <v>117.98</v>
      </c>
      <c r="J11" s="112"/>
      <c r="K11" s="111">
        <v>117.98</v>
      </c>
      <c r="L11" s="111"/>
      <c r="M11" s="109" t="s">
        <v>71</v>
      </c>
      <c r="N11" s="109"/>
      <c r="O11" s="109" t="s">
        <v>101</v>
      </c>
      <c r="P11" s="109"/>
      <c r="Q11" s="109" t="s">
        <v>102</v>
      </c>
      <c r="R11" s="109"/>
      <c r="S11" s="163" t="b">
        <v>1</v>
      </c>
      <c r="T11" s="163"/>
      <c r="U11" s="40" t="s">
        <v>125</v>
      </c>
    </row>
    <row r="12" spans="1:22">
      <c r="A12" s="109" t="s">
        <v>41</v>
      </c>
      <c r="B12" s="109"/>
      <c r="C12" s="119">
        <v>11</v>
      </c>
      <c r="D12" s="119"/>
      <c r="E12" s="112">
        <v>1.62</v>
      </c>
      <c r="F12" s="112"/>
      <c r="G12" s="109">
        <v>1</v>
      </c>
      <c r="H12" s="109"/>
      <c r="I12" s="112">
        <f>E12*G12</f>
        <v>1.62</v>
      </c>
      <c r="J12" s="112"/>
      <c r="K12" s="112">
        <v>0</v>
      </c>
      <c r="L12" s="112"/>
      <c r="M12" s="109" t="s">
        <v>82</v>
      </c>
      <c r="N12" s="109"/>
      <c r="O12" s="109" t="s">
        <v>83</v>
      </c>
      <c r="P12" s="109"/>
      <c r="Q12" s="109" t="s">
        <v>83</v>
      </c>
      <c r="R12" s="109"/>
      <c r="S12" s="163" t="b">
        <v>1</v>
      </c>
      <c r="T12" s="163"/>
      <c r="U12" s="40" t="s">
        <v>125</v>
      </c>
    </row>
    <row r="13" spans="1:22">
      <c r="A13" s="109" t="s">
        <v>42</v>
      </c>
      <c r="B13" s="109"/>
      <c r="C13" s="265">
        <v>12</v>
      </c>
      <c r="D13" s="266"/>
      <c r="E13" s="112">
        <v>0.91</v>
      </c>
      <c r="F13" s="112"/>
      <c r="G13" s="109">
        <v>3</v>
      </c>
      <c r="H13" s="109"/>
      <c r="I13" s="112">
        <f>E13*G13</f>
        <v>2.73</v>
      </c>
      <c r="J13" s="112"/>
      <c r="K13" s="112">
        <v>0</v>
      </c>
      <c r="L13" s="112"/>
      <c r="M13" s="109" t="s">
        <v>82</v>
      </c>
      <c r="N13" s="109"/>
      <c r="O13" s="109" t="s">
        <v>83</v>
      </c>
      <c r="P13" s="109"/>
      <c r="Q13" s="109" t="s">
        <v>83</v>
      </c>
      <c r="R13" s="109"/>
      <c r="S13" s="163" t="b">
        <v>1</v>
      </c>
      <c r="T13" s="163"/>
      <c r="U13" s="40" t="s">
        <v>125</v>
      </c>
    </row>
    <row r="14" spans="1:22">
      <c r="A14" s="109" t="s">
        <v>103</v>
      </c>
      <c r="B14" s="109"/>
      <c r="C14" s="119">
        <v>13</v>
      </c>
      <c r="D14" s="119"/>
      <c r="E14" s="112">
        <v>32</v>
      </c>
      <c r="F14" s="112"/>
      <c r="G14" s="109">
        <v>1</v>
      </c>
      <c r="H14" s="109"/>
      <c r="I14" s="112">
        <f>E14*G14</f>
        <v>32</v>
      </c>
      <c r="J14" s="112"/>
      <c r="K14" s="112">
        <v>32</v>
      </c>
      <c r="L14" s="112"/>
      <c r="M14" s="109" t="s">
        <v>104</v>
      </c>
      <c r="N14" s="109"/>
      <c r="O14" s="109" t="s">
        <v>101</v>
      </c>
      <c r="P14" s="109"/>
      <c r="Q14" s="109" t="s">
        <v>105</v>
      </c>
      <c r="R14" s="109"/>
      <c r="S14" s="163" t="b">
        <v>1</v>
      </c>
      <c r="T14" s="163"/>
      <c r="U14" s="40" t="s">
        <v>125</v>
      </c>
    </row>
    <row r="15" spans="1:22">
      <c r="A15" s="119" t="s">
        <v>62</v>
      </c>
      <c r="B15" s="119"/>
      <c r="C15" s="109">
        <v>14</v>
      </c>
      <c r="D15" s="109"/>
      <c r="E15" s="112">
        <v>20</v>
      </c>
      <c r="F15" s="112"/>
      <c r="G15" s="119">
        <v>1</v>
      </c>
      <c r="H15" s="119"/>
      <c r="I15" s="112">
        <v>20</v>
      </c>
      <c r="J15" s="112"/>
      <c r="K15" s="112">
        <v>20</v>
      </c>
      <c r="L15" s="112"/>
      <c r="M15" s="109" t="s">
        <v>82</v>
      </c>
      <c r="N15" s="109"/>
      <c r="O15" s="109" t="s">
        <v>83</v>
      </c>
      <c r="P15" s="109"/>
      <c r="Q15" s="109" t="s">
        <v>83</v>
      </c>
      <c r="R15" s="109"/>
      <c r="S15" s="163" t="b">
        <v>1</v>
      </c>
      <c r="T15" s="163"/>
      <c r="U15" s="40" t="s">
        <v>125</v>
      </c>
    </row>
    <row r="16" spans="1:22">
      <c r="A16" s="119" t="s">
        <v>63</v>
      </c>
      <c r="B16" s="119"/>
      <c r="C16" s="109">
        <v>15</v>
      </c>
      <c r="D16" s="109"/>
      <c r="E16" s="112">
        <v>0.25</v>
      </c>
      <c r="F16" s="112"/>
      <c r="G16" s="119">
        <v>2</v>
      </c>
      <c r="H16" s="119"/>
      <c r="I16" s="112">
        <v>0.5</v>
      </c>
      <c r="J16" s="112"/>
      <c r="K16" s="112">
        <v>0</v>
      </c>
      <c r="L16" s="112"/>
      <c r="M16" s="109" t="s">
        <v>71</v>
      </c>
      <c r="N16" s="109"/>
      <c r="O16" s="109" t="s">
        <v>77</v>
      </c>
      <c r="P16" s="109"/>
      <c r="Q16" s="116">
        <v>1006915751</v>
      </c>
      <c r="R16" s="109"/>
      <c r="S16" s="163" t="b">
        <v>1</v>
      </c>
      <c r="T16" s="163"/>
      <c r="U16" s="40" t="s">
        <v>125</v>
      </c>
    </row>
    <row r="17" spans="1:21">
      <c r="A17" s="124" t="s">
        <v>76</v>
      </c>
      <c r="B17" s="119"/>
      <c r="C17" s="109">
        <v>16</v>
      </c>
      <c r="D17" s="109"/>
      <c r="E17" s="112">
        <v>1.47</v>
      </c>
      <c r="F17" s="112"/>
      <c r="G17" s="119">
        <v>1</v>
      </c>
      <c r="H17" s="119"/>
      <c r="I17" s="112">
        <f>E17*G17</f>
        <v>1.47</v>
      </c>
      <c r="J17" s="112"/>
      <c r="K17" s="112">
        <v>0</v>
      </c>
      <c r="L17" s="112"/>
      <c r="M17" s="109" t="s">
        <v>71</v>
      </c>
      <c r="N17" s="109"/>
      <c r="O17" s="109" t="s">
        <v>77</v>
      </c>
      <c r="P17" s="109"/>
      <c r="Q17" s="116">
        <v>1005795870</v>
      </c>
      <c r="R17" s="109"/>
      <c r="S17" s="163" t="b">
        <v>1</v>
      </c>
      <c r="T17" s="163"/>
      <c r="U17" s="40" t="s">
        <v>125</v>
      </c>
    </row>
    <row r="18" spans="1:21">
      <c r="A18" s="122" t="s">
        <v>79</v>
      </c>
      <c r="B18" s="123"/>
      <c r="C18" s="109">
        <v>17</v>
      </c>
      <c r="D18" s="109"/>
      <c r="E18" s="112">
        <v>13</v>
      </c>
      <c r="F18" s="112"/>
      <c r="G18" s="119">
        <v>1</v>
      </c>
      <c r="H18" s="119"/>
      <c r="I18" s="112">
        <f>E18*G18</f>
        <v>13</v>
      </c>
      <c r="J18" s="112"/>
      <c r="K18" s="112">
        <v>0</v>
      </c>
      <c r="L18" s="112"/>
      <c r="M18" s="109" t="s">
        <v>71</v>
      </c>
      <c r="N18" s="109"/>
      <c r="O18" s="109" t="s">
        <v>77</v>
      </c>
      <c r="P18" s="109"/>
      <c r="Q18" s="116">
        <v>236714</v>
      </c>
      <c r="R18" s="109"/>
      <c r="S18" s="163" t="b">
        <v>1</v>
      </c>
      <c r="T18" s="163"/>
      <c r="U18" s="40" t="s">
        <v>125</v>
      </c>
    </row>
    <row r="19" spans="1:21">
      <c r="A19" s="119" t="s">
        <v>67</v>
      </c>
      <c r="B19" s="119"/>
      <c r="C19" s="119">
        <v>18</v>
      </c>
      <c r="D19" s="119"/>
      <c r="E19" s="112">
        <v>10</v>
      </c>
      <c r="F19" s="112"/>
      <c r="G19" s="119">
        <v>1</v>
      </c>
      <c r="H19" s="119"/>
      <c r="I19" s="112">
        <f>E19*G19</f>
        <v>10</v>
      </c>
      <c r="J19" s="112"/>
      <c r="K19" s="112">
        <v>0</v>
      </c>
      <c r="L19" s="112"/>
      <c r="M19" s="109" t="s">
        <v>82</v>
      </c>
      <c r="N19" s="109"/>
      <c r="O19" s="109" t="s">
        <v>83</v>
      </c>
      <c r="P19" s="109"/>
      <c r="Q19" s="109" t="s">
        <v>83</v>
      </c>
      <c r="R19" s="109"/>
      <c r="S19" s="163" t="b">
        <v>1</v>
      </c>
      <c r="T19" s="163"/>
      <c r="U19" s="40" t="s">
        <v>125</v>
      </c>
    </row>
    <row r="20" spans="1:21">
      <c r="A20" s="116" t="s">
        <v>80</v>
      </c>
      <c r="B20" s="109"/>
      <c r="C20" s="119">
        <v>19</v>
      </c>
      <c r="D20" s="119"/>
      <c r="E20" s="112">
        <v>0.64</v>
      </c>
      <c r="F20" s="112"/>
      <c r="G20" s="109">
        <v>8</v>
      </c>
      <c r="H20" s="109"/>
      <c r="I20" s="112">
        <f>E20*G20</f>
        <v>5.12</v>
      </c>
      <c r="J20" s="112"/>
      <c r="K20" s="112">
        <v>0</v>
      </c>
      <c r="L20" s="112"/>
      <c r="M20" s="109" t="s">
        <v>71</v>
      </c>
      <c r="N20" s="109"/>
      <c r="O20" s="109" t="s">
        <v>77</v>
      </c>
      <c r="P20" s="109"/>
      <c r="Q20" s="116">
        <v>436999</v>
      </c>
      <c r="R20" s="109"/>
      <c r="S20" s="163" t="b">
        <v>1</v>
      </c>
      <c r="T20" s="163"/>
      <c r="U20" s="40" t="s">
        <v>125</v>
      </c>
    </row>
    <row r="21" spans="1:21">
      <c r="A21" s="116" t="s">
        <v>84</v>
      </c>
      <c r="B21" s="109"/>
      <c r="C21" s="119">
        <v>20</v>
      </c>
      <c r="D21" s="119"/>
      <c r="E21" s="112">
        <v>3.97</v>
      </c>
      <c r="F21" s="112"/>
      <c r="G21" s="109">
        <v>1</v>
      </c>
      <c r="H21" s="109"/>
      <c r="I21" s="112">
        <f>E21*G21</f>
        <v>3.97</v>
      </c>
      <c r="J21" s="112"/>
      <c r="K21" s="112">
        <v>0</v>
      </c>
      <c r="L21" s="112"/>
      <c r="M21" s="109" t="s">
        <v>71</v>
      </c>
      <c r="N21" s="109"/>
      <c r="O21" s="109" t="s">
        <v>77</v>
      </c>
      <c r="P21" s="109"/>
      <c r="Q21" s="116">
        <v>1000242015</v>
      </c>
      <c r="R21" s="109"/>
      <c r="S21" s="163" t="b">
        <v>1</v>
      </c>
      <c r="T21" s="163"/>
      <c r="U21" s="40" t="s">
        <v>125</v>
      </c>
    </row>
    <row r="22" spans="1:21">
      <c r="A22" s="109" t="s">
        <v>106</v>
      </c>
      <c r="B22" s="109"/>
      <c r="C22" s="119">
        <v>21</v>
      </c>
      <c r="D22" s="119"/>
      <c r="E22" s="112">
        <v>9.9499999999999993</v>
      </c>
      <c r="F22" s="112"/>
      <c r="G22" s="109">
        <v>1</v>
      </c>
      <c r="H22" s="109"/>
      <c r="I22" s="112">
        <f>E22*G22</f>
        <v>9.9499999999999993</v>
      </c>
      <c r="J22" s="112"/>
      <c r="K22" s="112">
        <v>9.9499999999999993</v>
      </c>
      <c r="L22" s="112"/>
      <c r="M22" s="109" t="s">
        <v>71</v>
      </c>
      <c r="N22" s="109"/>
      <c r="O22" s="109" t="s">
        <v>101</v>
      </c>
      <c r="P22" s="109"/>
      <c r="Q22" s="109" t="s">
        <v>107</v>
      </c>
      <c r="R22" s="109"/>
      <c r="S22" s="163" t="b">
        <v>1</v>
      </c>
      <c r="T22" s="163"/>
      <c r="U22" s="40" t="s">
        <v>125</v>
      </c>
    </row>
    <row r="23" spans="1:21">
      <c r="A23" s="109" t="s">
        <v>46</v>
      </c>
      <c r="B23" s="109"/>
      <c r="C23" s="109">
        <v>22</v>
      </c>
      <c r="D23" s="109"/>
      <c r="E23" s="112">
        <v>0.33</v>
      </c>
      <c r="F23" s="112"/>
      <c r="G23" s="109">
        <v>1</v>
      </c>
      <c r="H23" s="109"/>
      <c r="I23" s="112">
        <f>E23*G23</f>
        <v>0.33</v>
      </c>
      <c r="J23" s="112"/>
      <c r="K23" s="112">
        <v>0</v>
      </c>
      <c r="L23" s="112"/>
      <c r="M23" s="109" t="s">
        <v>82</v>
      </c>
      <c r="N23" s="109"/>
      <c r="O23" s="109" t="s">
        <v>83</v>
      </c>
      <c r="P23" s="109"/>
      <c r="Q23" s="109" t="s">
        <v>83</v>
      </c>
      <c r="R23" s="109"/>
      <c r="S23" s="163" t="b">
        <v>1</v>
      </c>
      <c r="T23" s="163"/>
      <c r="U23" s="40" t="s">
        <v>125</v>
      </c>
    </row>
    <row r="24" spans="1:21">
      <c r="A24" s="109" t="s">
        <v>47</v>
      </c>
      <c r="B24" s="109"/>
      <c r="C24" s="109">
        <v>23</v>
      </c>
      <c r="D24" s="109"/>
      <c r="E24" s="112">
        <v>0.01</v>
      </c>
      <c r="F24" s="112"/>
      <c r="G24" s="109">
        <v>4</v>
      </c>
      <c r="H24" s="109"/>
      <c r="I24" s="112">
        <f>E24*G24</f>
        <v>0.04</v>
      </c>
      <c r="J24" s="112"/>
      <c r="K24" s="112">
        <v>0</v>
      </c>
      <c r="L24" s="112"/>
      <c r="M24" s="109" t="s">
        <v>82</v>
      </c>
      <c r="N24" s="109"/>
      <c r="O24" s="109" t="s">
        <v>83</v>
      </c>
      <c r="P24" s="109"/>
      <c r="Q24" s="109" t="s">
        <v>83</v>
      </c>
      <c r="R24" s="109"/>
      <c r="S24" s="163" t="b">
        <v>1</v>
      </c>
      <c r="T24" s="163"/>
      <c r="U24" s="40" t="s">
        <v>125</v>
      </c>
    </row>
    <row r="25" spans="1:21">
      <c r="A25" s="109" t="s">
        <v>48</v>
      </c>
      <c r="B25" s="109"/>
      <c r="C25" s="109">
        <v>24</v>
      </c>
      <c r="D25" s="109"/>
      <c r="E25" s="112">
        <v>0.1</v>
      </c>
      <c r="F25" s="112"/>
      <c r="G25" s="109">
        <v>4</v>
      </c>
      <c r="H25" s="109"/>
      <c r="I25" s="112">
        <f>E25*G25</f>
        <v>0.4</v>
      </c>
      <c r="J25" s="112"/>
      <c r="K25" s="112">
        <v>0</v>
      </c>
      <c r="L25" s="112"/>
      <c r="M25" s="109" t="s">
        <v>82</v>
      </c>
      <c r="N25" s="109"/>
      <c r="O25" s="109" t="s">
        <v>83</v>
      </c>
      <c r="P25" s="109"/>
      <c r="Q25" s="109" t="s">
        <v>83</v>
      </c>
      <c r="R25" s="109"/>
      <c r="S25" s="163" t="b">
        <v>1</v>
      </c>
      <c r="T25" s="163"/>
      <c r="U25" s="40" t="s">
        <v>125</v>
      </c>
    </row>
    <row r="26" spans="1:21">
      <c r="A26" s="109" t="s">
        <v>49</v>
      </c>
      <c r="B26" s="109"/>
      <c r="C26" s="109">
        <v>25</v>
      </c>
      <c r="D26" s="109"/>
      <c r="E26" s="112">
        <v>0.55000000000000004</v>
      </c>
      <c r="F26" s="112"/>
      <c r="G26" s="109">
        <v>1</v>
      </c>
      <c r="H26" s="109"/>
      <c r="I26" s="112">
        <f>E26*G26</f>
        <v>0.55000000000000004</v>
      </c>
      <c r="J26" s="112"/>
      <c r="K26" s="112">
        <v>0</v>
      </c>
      <c r="L26" s="112"/>
      <c r="M26" s="109" t="s">
        <v>82</v>
      </c>
      <c r="N26" s="109"/>
      <c r="O26" s="109" t="s">
        <v>83</v>
      </c>
      <c r="P26" s="109"/>
      <c r="Q26" s="109" t="s">
        <v>83</v>
      </c>
      <c r="R26" s="109"/>
      <c r="S26" s="163" t="b">
        <v>1</v>
      </c>
      <c r="T26" s="163"/>
      <c r="U26" s="40" t="s">
        <v>125</v>
      </c>
    </row>
    <row r="27" spans="1:21">
      <c r="A27" s="109" t="s">
        <v>50</v>
      </c>
      <c r="B27" s="109"/>
      <c r="C27" s="109">
        <v>26</v>
      </c>
      <c r="D27" s="109"/>
      <c r="E27" s="112">
        <v>0.01</v>
      </c>
      <c r="F27" s="112"/>
      <c r="G27" s="109">
        <v>4</v>
      </c>
      <c r="H27" s="109"/>
      <c r="I27" s="112">
        <f>E27*G27</f>
        <v>0.04</v>
      </c>
      <c r="J27" s="112"/>
      <c r="K27" s="112">
        <v>0</v>
      </c>
      <c r="L27" s="112"/>
      <c r="M27" s="109" t="s">
        <v>82</v>
      </c>
      <c r="N27" s="109"/>
      <c r="O27" s="109" t="s">
        <v>83</v>
      </c>
      <c r="P27" s="109"/>
      <c r="Q27" s="109" t="s">
        <v>83</v>
      </c>
      <c r="R27" s="109"/>
      <c r="S27" s="163" t="b">
        <v>1</v>
      </c>
      <c r="T27" s="163"/>
      <c r="U27" s="40" t="s">
        <v>125</v>
      </c>
    </row>
    <row r="28" spans="1:21">
      <c r="A28" s="153" t="s">
        <v>126</v>
      </c>
      <c r="B28" s="109"/>
      <c r="C28" s="109">
        <v>27</v>
      </c>
      <c r="D28" s="109"/>
      <c r="E28" s="112">
        <v>58.57</v>
      </c>
      <c r="F28" s="112"/>
      <c r="G28" s="109">
        <v>4</v>
      </c>
      <c r="H28" s="109"/>
      <c r="I28" s="112">
        <f>E28*G28</f>
        <v>234.28</v>
      </c>
      <c r="J28" s="112"/>
      <c r="K28" s="131">
        <v>234.28</v>
      </c>
      <c r="L28" s="132"/>
      <c r="M28" s="109" t="s">
        <v>82</v>
      </c>
      <c r="N28" s="109"/>
      <c r="O28" s="109" t="s">
        <v>83</v>
      </c>
      <c r="P28" s="109"/>
      <c r="Q28" s="109" t="s">
        <v>83</v>
      </c>
      <c r="R28" s="109"/>
      <c r="S28" s="163" t="b">
        <v>1</v>
      </c>
      <c r="T28" s="163"/>
      <c r="U28" s="40" t="s">
        <v>125</v>
      </c>
    </row>
    <row r="29" spans="1:21">
      <c r="A29" s="119" t="s">
        <v>65</v>
      </c>
      <c r="B29" s="119"/>
      <c r="C29" s="119">
        <v>28</v>
      </c>
      <c r="D29" s="119"/>
      <c r="E29" s="112">
        <v>0.6</v>
      </c>
      <c r="F29" s="112"/>
      <c r="G29" s="119">
        <v>1</v>
      </c>
      <c r="H29" s="119"/>
      <c r="I29" s="112">
        <f>E29*G29</f>
        <v>0.6</v>
      </c>
      <c r="J29" s="112"/>
      <c r="K29" s="111">
        <v>0</v>
      </c>
      <c r="L29" s="111"/>
      <c r="M29" s="109" t="s">
        <v>71</v>
      </c>
      <c r="N29" s="109"/>
      <c r="O29" s="109" t="s">
        <v>109</v>
      </c>
      <c r="P29" s="109"/>
      <c r="Q29" s="109" t="s">
        <v>83</v>
      </c>
      <c r="R29" s="109"/>
      <c r="S29" s="163" t="b">
        <v>1</v>
      </c>
      <c r="T29" s="163"/>
      <c r="U29" s="40" t="s">
        <v>125</v>
      </c>
    </row>
    <row r="30" spans="1:21">
      <c r="A30" s="152" t="s">
        <v>110</v>
      </c>
      <c r="B30" s="109"/>
      <c r="C30" s="109">
        <v>29</v>
      </c>
      <c r="D30" s="109"/>
      <c r="E30" s="112">
        <v>10.28</v>
      </c>
      <c r="F30" s="112"/>
      <c r="G30" s="109">
        <v>1</v>
      </c>
      <c r="H30" s="109"/>
      <c r="I30" s="112">
        <f>E30*G30</f>
        <v>10.28</v>
      </c>
      <c r="J30" s="112"/>
      <c r="K30" s="112">
        <v>0</v>
      </c>
      <c r="L30" s="112"/>
      <c r="M30" s="109" t="s">
        <v>71</v>
      </c>
      <c r="N30" s="109"/>
      <c r="O30" s="109" t="s">
        <v>72</v>
      </c>
      <c r="P30" s="109"/>
      <c r="Q30" s="154">
        <v>29093</v>
      </c>
      <c r="R30" s="109"/>
      <c r="S30" s="163" t="b">
        <v>1</v>
      </c>
      <c r="T30" s="163"/>
      <c r="U30" s="40" t="s">
        <v>125</v>
      </c>
    </row>
    <row r="31" spans="1:21">
      <c r="A31" s="119" t="s">
        <v>61</v>
      </c>
      <c r="B31" s="119"/>
      <c r="C31" s="109">
        <v>30</v>
      </c>
      <c r="D31" s="109"/>
      <c r="E31" s="112">
        <v>24.6</v>
      </c>
      <c r="F31" s="112"/>
      <c r="G31" s="109">
        <v>1</v>
      </c>
      <c r="H31" s="109"/>
      <c r="I31" s="112">
        <f>E31*G31</f>
        <v>24.6</v>
      </c>
      <c r="J31" s="112"/>
      <c r="K31" s="112">
        <v>24.6</v>
      </c>
      <c r="L31" s="112"/>
      <c r="M31" s="109" t="s">
        <v>71</v>
      </c>
      <c r="N31" s="109"/>
      <c r="O31" s="109" t="s">
        <v>101</v>
      </c>
      <c r="P31" s="109"/>
      <c r="Q31" s="116" t="s">
        <v>111</v>
      </c>
      <c r="R31" s="116"/>
      <c r="S31" s="163" t="b">
        <v>1</v>
      </c>
      <c r="T31" s="163"/>
      <c r="U31" s="40" t="s">
        <v>125</v>
      </c>
    </row>
    <row r="32" spans="1:21">
      <c r="A32" s="117" t="s">
        <v>112</v>
      </c>
      <c r="B32" s="133"/>
      <c r="C32" s="109">
        <v>31</v>
      </c>
      <c r="D32" s="109"/>
      <c r="E32" s="131">
        <v>8.8000000000000007</v>
      </c>
      <c r="F32" s="132"/>
      <c r="G32" s="109">
        <v>1</v>
      </c>
      <c r="H32" s="109"/>
      <c r="I32" s="112">
        <f>E32*G32</f>
        <v>8.8000000000000007</v>
      </c>
      <c r="J32" s="112"/>
      <c r="K32" s="112">
        <v>0</v>
      </c>
      <c r="L32" s="112"/>
      <c r="M32" s="109" t="s">
        <v>71</v>
      </c>
      <c r="N32" s="109"/>
      <c r="O32" s="109" t="s">
        <v>72</v>
      </c>
      <c r="P32" s="109"/>
      <c r="Q32" s="109">
        <v>29504</v>
      </c>
      <c r="R32" s="109"/>
      <c r="S32" s="163" t="b">
        <v>1</v>
      </c>
      <c r="T32" s="163"/>
      <c r="U32" s="40" t="s">
        <v>125</v>
      </c>
    </row>
    <row r="33" spans="1:21">
      <c r="A33" s="109" t="s">
        <v>86</v>
      </c>
      <c r="B33" s="109"/>
      <c r="C33" s="109">
        <v>32</v>
      </c>
      <c r="D33" s="109"/>
      <c r="E33" s="112">
        <v>22.99</v>
      </c>
      <c r="F33" s="112"/>
      <c r="G33" s="109">
        <v>1</v>
      </c>
      <c r="H33" s="109"/>
      <c r="I33" s="112">
        <f t="shared" ref="I33:I35" si="1">E33*G33</f>
        <v>22.99</v>
      </c>
      <c r="J33" s="112"/>
      <c r="K33" s="112">
        <f>I33</f>
        <v>22.99</v>
      </c>
      <c r="L33" s="112"/>
      <c r="M33" s="260" t="s">
        <v>71</v>
      </c>
      <c r="N33" s="260"/>
      <c r="O33" s="109" t="s">
        <v>87</v>
      </c>
      <c r="P33" s="109"/>
      <c r="Q33" s="109" t="s">
        <v>83</v>
      </c>
      <c r="R33" s="109"/>
      <c r="S33" s="163" t="b">
        <v>1</v>
      </c>
      <c r="T33" s="163"/>
      <c r="U33" s="40" t="s">
        <v>125</v>
      </c>
    </row>
    <row r="34" spans="1:21">
      <c r="A34" s="109" t="s">
        <v>53</v>
      </c>
      <c r="B34" s="109"/>
      <c r="C34" s="109">
        <v>33</v>
      </c>
      <c r="D34" s="109"/>
      <c r="E34" s="112">
        <v>8.9</v>
      </c>
      <c r="F34" s="112"/>
      <c r="G34" s="109">
        <v>1</v>
      </c>
      <c r="H34" s="109"/>
      <c r="I34" s="112">
        <f>E34*G34</f>
        <v>8.9</v>
      </c>
      <c r="J34" s="112"/>
      <c r="K34" s="112">
        <f>I34</f>
        <v>8.9</v>
      </c>
      <c r="L34" s="112"/>
      <c r="M34" s="260" t="s">
        <v>71</v>
      </c>
      <c r="N34" s="260"/>
      <c r="O34" s="109" t="s">
        <v>88</v>
      </c>
      <c r="P34" s="109"/>
      <c r="Q34" s="130">
        <v>102074</v>
      </c>
      <c r="R34" s="109"/>
      <c r="S34" s="163" t="b">
        <v>1</v>
      </c>
      <c r="T34" s="163"/>
      <c r="U34" s="40" t="s">
        <v>125</v>
      </c>
    </row>
    <row r="35" spans="1:21" ht="15.75">
      <c r="A35" s="109" t="s">
        <v>89</v>
      </c>
      <c r="B35" s="109"/>
      <c r="C35" s="109">
        <v>34</v>
      </c>
      <c r="D35" s="109"/>
      <c r="E35" s="118">
        <v>12.5</v>
      </c>
      <c r="F35" s="112"/>
      <c r="G35" s="109">
        <v>1</v>
      </c>
      <c r="H35" s="109"/>
      <c r="I35" s="121">
        <v>19.47</v>
      </c>
      <c r="J35" s="112"/>
      <c r="K35" s="118">
        <f>I35</f>
        <v>19.47</v>
      </c>
      <c r="L35" s="112"/>
      <c r="M35" s="260" t="s">
        <v>71</v>
      </c>
      <c r="N35" s="260"/>
      <c r="O35" s="116" t="s">
        <v>90</v>
      </c>
      <c r="P35" s="109"/>
      <c r="Q35" s="130">
        <v>4692</v>
      </c>
      <c r="R35" s="109"/>
      <c r="S35" s="163" t="b">
        <v>1</v>
      </c>
      <c r="T35" s="163"/>
      <c r="U35" s="40" t="s">
        <v>125</v>
      </c>
    </row>
    <row r="36" spans="1:21">
      <c r="A36" s="109" t="s">
        <v>55</v>
      </c>
      <c r="B36" s="109"/>
      <c r="C36" s="109">
        <v>35</v>
      </c>
      <c r="D36" s="109"/>
      <c r="E36" s="112">
        <v>20</v>
      </c>
      <c r="F36" s="112"/>
      <c r="G36" s="109">
        <v>1</v>
      </c>
      <c r="H36" s="109"/>
      <c r="I36" s="112">
        <v>20</v>
      </c>
      <c r="J36" s="112"/>
      <c r="K36" s="112">
        <f>I36</f>
        <v>20</v>
      </c>
      <c r="L36" s="112"/>
      <c r="M36" s="260" t="s">
        <v>71</v>
      </c>
      <c r="N36" s="260"/>
      <c r="O36" s="109" t="s">
        <v>91</v>
      </c>
      <c r="P36" s="109"/>
      <c r="Q36" s="109" t="s">
        <v>83</v>
      </c>
      <c r="R36" s="109"/>
      <c r="S36" s="163" t="b">
        <v>1</v>
      </c>
      <c r="T36" s="163"/>
      <c r="U36" s="40" t="s">
        <v>125</v>
      </c>
    </row>
    <row r="37" spans="1:21">
      <c r="A37" s="109" t="s">
        <v>56</v>
      </c>
      <c r="B37" s="109"/>
      <c r="C37" s="109">
        <v>36</v>
      </c>
      <c r="D37" s="109"/>
      <c r="E37" s="112">
        <v>9.99</v>
      </c>
      <c r="F37" s="112"/>
      <c r="G37" s="109">
        <v>1</v>
      </c>
      <c r="H37" s="109"/>
      <c r="I37" s="112">
        <f t="shared" ref="I37:I38" si="2">E37*G37</f>
        <v>9.99</v>
      </c>
      <c r="J37" s="112"/>
      <c r="K37" s="112">
        <f>I37</f>
        <v>9.99</v>
      </c>
      <c r="L37" s="112"/>
      <c r="M37" s="260" t="s">
        <v>71</v>
      </c>
      <c r="N37" s="260"/>
      <c r="O37" s="109" t="s">
        <v>93</v>
      </c>
      <c r="P37" s="109"/>
      <c r="Q37" s="109" t="s">
        <v>83</v>
      </c>
      <c r="R37" s="109"/>
      <c r="S37" s="163" t="b">
        <v>1</v>
      </c>
      <c r="T37" s="163"/>
      <c r="U37" s="40" t="s">
        <v>125</v>
      </c>
    </row>
    <row r="38" spans="1:21">
      <c r="A38" s="162" t="s">
        <v>94</v>
      </c>
      <c r="B38" s="109"/>
      <c r="C38" s="109">
        <v>37</v>
      </c>
      <c r="D38" s="109"/>
      <c r="E38" s="112">
        <v>0.98</v>
      </c>
      <c r="F38" s="112"/>
      <c r="G38" s="109">
        <v>2</v>
      </c>
      <c r="H38" s="109"/>
      <c r="I38" s="164">
        <f t="shared" si="2"/>
        <v>1.96</v>
      </c>
      <c r="J38" s="164"/>
      <c r="K38" s="164">
        <f>I38</f>
        <v>1.96</v>
      </c>
      <c r="L38" s="164"/>
      <c r="M38" s="109" t="s">
        <v>71</v>
      </c>
      <c r="N38" s="109"/>
      <c r="O38" s="109" t="s">
        <v>77</v>
      </c>
      <c r="P38" s="109"/>
      <c r="Q38" s="110">
        <v>1002244228</v>
      </c>
      <c r="R38" s="109"/>
      <c r="S38" s="163" t="b">
        <v>1</v>
      </c>
      <c r="T38" s="163"/>
      <c r="U38" s="40" t="s">
        <v>125</v>
      </c>
    </row>
    <row r="39" spans="1:21">
      <c r="A39" s="174" t="s">
        <v>127</v>
      </c>
      <c r="B39" s="175"/>
      <c r="C39" s="175">
        <v>38</v>
      </c>
      <c r="D39" s="175"/>
      <c r="E39" s="164">
        <v>15</v>
      </c>
      <c r="F39" s="164"/>
      <c r="G39" s="175">
        <v>2</v>
      </c>
      <c r="H39" s="175"/>
      <c r="I39" s="164">
        <f t="shared" ref="I39" si="3">E39*G39</f>
        <v>30</v>
      </c>
      <c r="J39" s="164"/>
      <c r="K39" s="164">
        <v>48.6</v>
      </c>
      <c r="L39" s="164"/>
      <c r="M39" s="109" t="s">
        <v>71</v>
      </c>
      <c r="N39" s="109"/>
      <c r="O39" s="109" t="s">
        <v>117</v>
      </c>
      <c r="P39" s="109"/>
      <c r="Q39" s="110" t="s">
        <v>128</v>
      </c>
      <c r="R39" s="109"/>
      <c r="S39" s="163" t="b">
        <v>0</v>
      </c>
      <c r="T39" s="163"/>
      <c r="U39" s="40" t="s">
        <v>125</v>
      </c>
    </row>
    <row r="40" spans="1:21">
      <c r="A40" s="81" t="s">
        <v>129</v>
      </c>
      <c r="B40" s="81"/>
      <c r="C40" s="109">
        <v>39</v>
      </c>
      <c r="D40" s="109"/>
      <c r="E40" s="112">
        <v>26</v>
      </c>
      <c r="F40" s="112"/>
      <c r="G40" s="109">
        <v>1</v>
      </c>
      <c r="H40" s="109"/>
      <c r="I40" s="112">
        <f t="shared" ref="I40:I41" si="4">E40*G40</f>
        <v>26</v>
      </c>
      <c r="J40" s="112"/>
      <c r="K40" s="112">
        <v>32.590000000000003</v>
      </c>
      <c r="L40" s="112"/>
      <c r="M40" s="133" t="s">
        <v>71</v>
      </c>
      <c r="N40" s="109"/>
      <c r="O40" s="109" t="s">
        <v>117</v>
      </c>
      <c r="P40" s="109"/>
      <c r="Q40" s="110" t="s">
        <v>128</v>
      </c>
      <c r="R40" s="109"/>
      <c r="S40" s="163" t="b">
        <v>0</v>
      </c>
      <c r="T40" s="163"/>
      <c r="U40" s="40" t="s">
        <v>125</v>
      </c>
    </row>
    <row r="41" spans="1:21">
      <c r="A41" s="162" t="s">
        <v>130</v>
      </c>
      <c r="B41" s="162"/>
      <c r="C41" s="109">
        <v>40</v>
      </c>
      <c r="D41" s="109"/>
      <c r="E41" s="112">
        <v>11</v>
      </c>
      <c r="F41" s="112"/>
      <c r="G41" s="109">
        <v>1</v>
      </c>
      <c r="H41" s="109"/>
      <c r="I41" s="112">
        <f t="shared" si="4"/>
        <v>11</v>
      </c>
      <c r="J41" s="112"/>
      <c r="K41" s="112">
        <v>17.59</v>
      </c>
      <c r="L41" s="112"/>
      <c r="M41" s="133" t="s">
        <v>71</v>
      </c>
      <c r="N41" s="109"/>
      <c r="O41" s="109" t="s">
        <v>117</v>
      </c>
      <c r="P41" s="109"/>
      <c r="Q41" s="110" t="s">
        <v>128</v>
      </c>
      <c r="R41" s="109"/>
      <c r="S41" s="163" t="b">
        <v>0</v>
      </c>
      <c r="T41" s="163"/>
      <c r="U41" s="40" t="s">
        <v>125</v>
      </c>
    </row>
    <row r="42" spans="1:21">
      <c r="A42" s="162" t="s">
        <v>131</v>
      </c>
      <c r="B42" s="162"/>
      <c r="C42" s="109">
        <v>41</v>
      </c>
      <c r="D42" s="109"/>
      <c r="E42" s="112">
        <v>15.87</v>
      </c>
      <c r="F42" s="112"/>
      <c r="G42" s="109"/>
      <c r="H42" s="109"/>
      <c r="S42" s="163" t="b">
        <v>0</v>
      </c>
      <c r="T42" s="163"/>
    </row>
    <row r="43" spans="1:21">
      <c r="S43" s="171">
        <f>COUNTIF(S2:T39,TRUE) / COUNTA(S2:T39)</f>
        <v>0.97368421052631582</v>
      </c>
      <c r="T43" s="172"/>
    </row>
    <row r="44" spans="1:21">
      <c r="B44" t="s">
        <v>132</v>
      </c>
    </row>
    <row r="45" spans="1:21">
      <c r="B45" t="s">
        <v>133</v>
      </c>
    </row>
    <row r="46" spans="1:21">
      <c r="B46" t="s">
        <v>134</v>
      </c>
    </row>
    <row r="52" spans="1:2">
      <c r="A52" s="126" t="s">
        <v>135</v>
      </c>
      <c r="B52" s="127"/>
    </row>
    <row r="53" spans="1:2">
      <c r="A53" s="34" t="s">
        <v>136</v>
      </c>
      <c r="B53" s="36">
        <v>884.87</v>
      </c>
    </row>
    <row r="54" spans="1:2">
      <c r="A54" s="36" t="s">
        <v>137</v>
      </c>
      <c r="B54" s="38">
        <f>SUM(K2:L7)</f>
        <v>725.97</v>
      </c>
    </row>
    <row r="55" spans="1:2">
      <c r="A55" s="37" t="s">
        <v>138</v>
      </c>
      <c r="B55" s="35">
        <f>B53-B54</f>
        <v>158.89999999999998</v>
      </c>
    </row>
  </sheetData>
  <mergeCells count="416">
    <mergeCell ref="O40:P40"/>
    <mergeCell ref="O41:P41"/>
    <mergeCell ref="Q40:R40"/>
    <mergeCell ref="Q41:R41"/>
    <mergeCell ref="S40:T40"/>
    <mergeCell ref="S41:T41"/>
    <mergeCell ref="M10:N10"/>
    <mergeCell ref="A40:B40"/>
    <mergeCell ref="A41:B41"/>
    <mergeCell ref="C40:D40"/>
    <mergeCell ref="C41:D41"/>
    <mergeCell ref="E40:F40"/>
    <mergeCell ref="E41:F41"/>
    <mergeCell ref="G40:H40"/>
    <mergeCell ref="G41:H41"/>
    <mergeCell ref="I40:J40"/>
    <mergeCell ref="I41:J41"/>
    <mergeCell ref="K40:L40"/>
    <mergeCell ref="K41:L41"/>
    <mergeCell ref="M40:N40"/>
    <mergeCell ref="M41:N41"/>
    <mergeCell ref="M11:N11"/>
    <mergeCell ref="O11:P11"/>
    <mergeCell ref="Q11:R11"/>
    <mergeCell ref="A39:B39"/>
    <mergeCell ref="C39:D39"/>
    <mergeCell ref="E39:F39"/>
    <mergeCell ref="G39:H39"/>
    <mergeCell ref="M39:N39"/>
    <mergeCell ref="O39:P39"/>
    <mergeCell ref="A7:B7"/>
    <mergeCell ref="C7:D7"/>
    <mergeCell ref="E7:F7"/>
    <mergeCell ref="G7:H7"/>
    <mergeCell ref="I7:J7"/>
    <mergeCell ref="K7:L7"/>
    <mergeCell ref="M7:N7"/>
    <mergeCell ref="O7:P7"/>
    <mergeCell ref="K10:L10"/>
    <mergeCell ref="C9:D9"/>
    <mergeCell ref="E9:F9"/>
    <mergeCell ref="G9:H9"/>
    <mergeCell ref="I9:J9"/>
    <mergeCell ref="C8:D8"/>
    <mergeCell ref="K9:L9"/>
    <mergeCell ref="M9:N9"/>
    <mergeCell ref="O9:P9"/>
    <mergeCell ref="A10:B10"/>
    <mergeCell ref="Q9:R9"/>
    <mergeCell ref="M8:N8"/>
    <mergeCell ref="M12:N12"/>
    <mergeCell ref="O12:P12"/>
    <mergeCell ref="Q12:R12"/>
    <mergeCell ref="C6:D6"/>
    <mergeCell ref="E6:F6"/>
    <mergeCell ref="G6:H6"/>
    <mergeCell ref="I6:J6"/>
    <mergeCell ref="C10:D10"/>
    <mergeCell ref="E10:F10"/>
    <mergeCell ref="G10:H10"/>
    <mergeCell ref="I10:J10"/>
    <mergeCell ref="O4:P4"/>
    <mergeCell ref="O2:P2"/>
    <mergeCell ref="Q2:R2"/>
    <mergeCell ref="O3:P3"/>
    <mergeCell ref="Q39:R39"/>
    <mergeCell ref="S39:T39"/>
    <mergeCell ref="Q7:R7"/>
    <mergeCell ref="Q4:R4"/>
    <mergeCell ref="Q6:R6"/>
    <mergeCell ref="O10:P10"/>
    <mergeCell ref="Q10:R10"/>
    <mergeCell ref="O8:P8"/>
    <mergeCell ref="Q8:R8"/>
    <mergeCell ref="S18:T18"/>
    <mergeCell ref="S19:T19"/>
    <mergeCell ref="S20:T20"/>
    <mergeCell ref="S21:T21"/>
    <mergeCell ref="S22:T22"/>
    <mergeCell ref="S13:T13"/>
    <mergeCell ref="S14:T14"/>
    <mergeCell ref="S15:T15"/>
    <mergeCell ref="S16:T16"/>
    <mergeCell ref="S17:T17"/>
    <mergeCell ref="S28:T28"/>
    <mergeCell ref="S1:T1"/>
    <mergeCell ref="I39:J39"/>
    <mergeCell ref="K39:L39"/>
    <mergeCell ref="A52:B52"/>
    <mergeCell ref="S2:T2"/>
    <mergeCell ref="S3:T3"/>
    <mergeCell ref="S4:T4"/>
    <mergeCell ref="S5:T5"/>
    <mergeCell ref="S6:T6"/>
    <mergeCell ref="S7:T7"/>
    <mergeCell ref="S43:T43"/>
    <mergeCell ref="K1:L1"/>
    <mergeCell ref="M1:N1"/>
    <mergeCell ref="O1:P1"/>
    <mergeCell ref="K2:L2"/>
    <mergeCell ref="A1:B1"/>
    <mergeCell ref="C1:D1"/>
    <mergeCell ref="E1:F1"/>
    <mergeCell ref="G1:H1"/>
    <mergeCell ref="I1:J1"/>
    <mergeCell ref="M2:N2"/>
    <mergeCell ref="A5:B5"/>
    <mergeCell ref="C5:D5"/>
    <mergeCell ref="E5:F5"/>
    <mergeCell ref="A2:B2"/>
    <mergeCell ref="C2:D2"/>
    <mergeCell ref="Q3:R3"/>
    <mergeCell ref="I2:J2"/>
    <mergeCell ref="K6:L6"/>
    <mergeCell ref="M6:N6"/>
    <mergeCell ref="O6:P6"/>
    <mergeCell ref="C3:D3"/>
    <mergeCell ref="E3:F3"/>
    <mergeCell ref="G3:H3"/>
    <mergeCell ref="E2:F2"/>
    <mergeCell ref="G2:H2"/>
    <mergeCell ref="A4:B4"/>
    <mergeCell ref="C4:D4"/>
    <mergeCell ref="E4:F4"/>
    <mergeCell ref="G5:H5"/>
    <mergeCell ref="I5:J5"/>
    <mergeCell ref="K5:L5"/>
    <mergeCell ref="M5:N5"/>
    <mergeCell ref="O5:P5"/>
    <mergeCell ref="Q5:R5"/>
    <mergeCell ref="M3:N3"/>
    <mergeCell ref="K4:L4"/>
    <mergeCell ref="M4:N4"/>
    <mergeCell ref="G4:H4"/>
    <mergeCell ref="I4:J4"/>
    <mergeCell ref="A3:B3"/>
    <mergeCell ref="K12:L12"/>
    <mergeCell ref="I8:J8"/>
    <mergeCell ref="K8:L8"/>
    <mergeCell ref="A11:B11"/>
    <mergeCell ref="C11:D11"/>
    <mergeCell ref="E11:F11"/>
    <mergeCell ref="G11:H11"/>
    <mergeCell ref="I11:J11"/>
    <mergeCell ref="K11:L11"/>
    <mergeCell ref="A9:B9"/>
    <mergeCell ref="A8:B8"/>
    <mergeCell ref="E8:F8"/>
    <mergeCell ref="G8:H8"/>
    <mergeCell ref="I3:J3"/>
    <mergeCell ref="K3:L3"/>
    <mergeCell ref="A6:B6"/>
    <mergeCell ref="A12:B12"/>
    <mergeCell ref="C12:D12"/>
    <mergeCell ref="E12:F12"/>
    <mergeCell ref="G12:H12"/>
    <mergeCell ref="I12:J12"/>
    <mergeCell ref="K14:L14"/>
    <mergeCell ref="M14:N14"/>
    <mergeCell ref="O14:P14"/>
    <mergeCell ref="Q14:R14"/>
    <mergeCell ref="A14:B14"/>
    <mergeCell ref="C14:D14"/>
    <mergeCell ref="E14:F14"/>
    <mergeCell ref="G14:H14"/>
    <mergeCell ref="I14:J14"/>
    <mergeCell ref="A13:B13"/>
    <mergeCell ref="C13:D13"/>
    <mergeCell ref="E13:F13"/>
    <mergeCell ref="G13:H13"/>
    <mergeCell ref="I13:J13"/>
    <mergeCell ref="K13:L13"/>
    <mergeCell ref="M13:N13"/>
    <mergeCell ref="O13:P13"/>
    <mergeCell ref="Q13:R13"/>
    <mergeCell ref="A15:B15"/>
    <mergeCell ref="C15:D15"/>
    <mergeCell ref="E15:F15"/>
    <mergeCell ref="G15:H15"/>
    <mergeCell ref="I15:J15"/>
    <mergeCell ref="K15:L15"/>
    <mergeCell ref="M15:N15"/>
    <mergeCell ref="O15:P15"/>
    <mergeCell ref="Q15:R15"/>
    <mergeCell ref="K16:L16"/>
    <mergeCell ref="M16:N16"/>
    <mergeCell ref="O16:P16"/>
    <mergeCell ref="Q16:R16"/>
    <mergeCell ref="A17:B17"/>
    <mergeCell ref="C17:D17"/>
    <mergeCell ref="E17:F17"/>
    <mergeCell ref="G17:H17"/>
    <mergeCell ref="I17:J17"/>
    <mergeCell ref="K17:L17"/>
    <mergeCell ref="M17:N17"/>
    <mergeCell ref="O17:P17"/>
    <mergeCell ref="Q17:R17"/>
    <mergeCell ref="A16:B16"/>
    <mergeCell ref="C16:D16"/>
    <mergeCell ref="E16:F16"/>
    <mergeCell ref="G16:H16"/>
    <mergeCell ref="I16:J16"/>
    <mergeCell ref="K18:L18"/>
    <mergeCell ref="M18:N18"/>
    <mergeCell ref="O18:P18"/>
    <mergeCell ref="Q18:R18"/>
    <mergeCell ref="A19:B19"/>
    <mergeCell ref="C19:D19"/>
    <mergeCell ref="E19:F19"/>
    <mergeCell ref="G19:H19"/>
    <mergeCell ref="I19:J19"/>
    <mergeCell ref="K19:L19"/>
    <mergeCell ref="M19:N19"/>
    <mergeCell ref="O19:P19"/>
    <mergeCell ref="Q19:R19"/>
    <mergeCell ref="A18:B18"/>
    <mergeCell ref="C18:D18"/>
    <mergeCell ref="E18:F18"/>
    <mergeCell ref="G18:H18"/>
    <mergeCell ref="I18:J18"/>
    <mergeCell ref="K20:L20"/>
    <mergeCell ref="M20:N20"/>
    <mergeCell ref="O20:P20"/>
    <mergeCell ref="Q20:R20"/>
    <mergeCell ref="A21:B21"/>
    <mergeCell ref="C21:D21"/>
    <mergeCell ref="E21:F21"/>
    <mergeCell ref="G21:H21"/>
    <mergeCell ref="I21:J21"/>
    <mergeCell ref="K21:L21"/>
    <mergeCell ref="M21:N21"/>
    <mergeCell ref="O21:P21"/>
    <mergeCell ref="Q21:R21"/>
    <mergeCell ref="A20:B20"/>
    <mergeCell ref="C20:D20"/>
    <mergeCell ref="E20:F20"/>
    <mergeCell ref="G20:H20"/>
    <mergeCell ref="I20:J20"/>
    <mergeCell ref="K22:L22"/>
    <mergeCell ref="M22:N22"/>
    <mergeCell ref="O22:P22"/>
    <mergeCell ref="Q22:R22"/>
    <mergeCell ref="A23:B23"/>
    <mergeCell ref="C23:D23"/>
    <mergeCell ref="E23:F23"/>
    <mergeCell ref="G23:H23"/>
    <mergeCell ref="I23:J23"/>
    <mergeCell ref="K23:L23"/>
    <mergeCell ref="M23:N23"/>
    <mergeCell ref="O23:P23"/>
    <mergeCell ref="Q23:R23"/>
    <mergeCell ref="A22:B22"/>
    <mergeCell ref="C22:D22"/>
    <mergeCell ref="E22:F22"/>
    <mergeCell ref="G22:H22"/>
    <mergeCell ref="I22:J22"/>
    <mergeCell ref="K24:L24"/>
    <mergeCell ref="M24:N24"/>
    <mergeCell ref="O24:P24"/>
    <mergeCell ref="Q24:R24"/>
    <mergeCell ref="A25:B25"/>
    <mergeCell ref="C25:D25"/>
    <mergeCell ref="E25:F25"/>
    <mergeCell ref="G25:H25"/>
    <mergeCell ref="I25:J25"/>
    <mergeCell ref="K25:L25"/>
    <mergeCell ref="M25:N25"/>
    <mergeCell ref="O25:P25"/>
    <mergeCell ref="Q25:R25"/>
    <mergeCell ref="A24:B24"/>
    <mergeCell ref="C24:D24"/>
    <mergeCell ref="E24:F24"/>
    <mergeCell ref="G24:H24"/>
    <mergeCell ref="I24:J24"/>
    <mergeCell ref="K26:L26"/>
    <mergeCell ref="M26:N26"/>
    <mergeCell ref="O26:P26"/>
    <mergeCell ref="Q26:R26"/>
    <mergeCell ref="A27:B27"/>
    <mergeCell ref="C27:D27"/>
    <mergeCell ref="E27:F27"/>
    <mergeCell ref="G27:H27"/>
    <mergeCell ref="I27:J27"/>
    <mergeCell ref="K27:L27"/>
    <mergeCell ref="M27:N27"/>
    <mergeCell ref="O27:P27"/>
    <mergeCell ref="Q27:R27"/>
    <mergeCell ref="A26:B26"/>
    <mergeCell ref="C26:D26"/>
    <mergeCell ref="E26:F26"/>
    <mergeCell ref="G26:H26"/>
    <mergeCell ref="I26:J26"/>
    <mergeCell ref="K28:L28"/>
    <mergeCell ref="M28:N28"/>
    <mergeCell ref="O28:P28"/>
    <mergeCell ref="Q28:R28"/>
    <mergeCell ref="A29:B29"/>
    <mergeCell ref="C29:D29"/>
    <mergeCell ref="E29:F29"/>
    <mergeCell ref="G29:H29"/>
    <mergeCell ref="I29:J29"/>
    <mergeCell ref="K29:L29"/>
    <mergeCell ref="M29:N29"/>
    <mergeCell ref="O29:P29"/>
    <mergeCell ref="Q29:R29"/>
    <mergeCell ref="A28:B28"/>
    <mergeCell ref="C28:D28"/>
    <mergeCell ref="E28:F28"/>
    <mergeCell ref="G28:H28"/>
    <mergeCell ref="I28:J28"/>
    <mergeCell ref="M30:N30"/>
    <mergeCell ref="O30:P30"/>
    <mergeCell ref="Q30:R30"/>
    <mergeCell ref="A31:B31"/>
    <mergeCell ref="C31:D31"/>
    <mergeCell ref="E31:F31"/>
    <mergeCell ref="G31:H31"/>
    <mergeCell ref="I31:J31"/>
    <mergeCell ref="K31:L31"/>
    <mergeCell ref="M31:N31"/>
    <mergeCell ref="O31:P31"/>
    <mergeCell ref="Q31:R31"/>
    <mergeCell ref="A30:B30"/>
    <mergeCell ref="C30:D30"/>
    <mergeCell ref="E30:F30"/>
    <mergeCell ref="G30:H30"/>
    <mergeCell ref="I30:J30"/>
    <mergeCell ref="K30:L30"/>
    <mergeCell ref="I33:J33"/>
    <mergeCell ref="K33:L33"/>
    <mergeCell ref="M33:N33"/>
    <mergeCell ref="O33:P33"/>
    <mergeCell ref="Q33:R33"/>
    <mergeCell ref="A32:B32"/>
    <mergeCell ref="C32:D32"/>
    <mergeCell ref="E32:F32"/>
    <mergeCell ref="G32:H32"/>
    <mergeCell ref="I32:J32"/>
    <mergeCell ref="O32:P32"/>
    <mergeCell ref="Q32:R32"/>
    <mergeCell ref="A38:B38"/>
    <mergeCell ref="C38:D38"/>
    <mergeCell ref="E38:F38"/>
    <mergeCell ref="G38:H38"/>
    <mergeCell ref="I38:J38"/>
    <mergeCell ref="K36:L36"/>
    <mergeCell ref="M36:N36"/>
    <mergeCell ref="A37:B37"/>
    <mergeCell ref="C37:D37"/>
    <mergeCell ref="E37:F37"/>
    <mergeCell ref="G37:H37"/>
    <mergeCell ref="I37:J37"/>
    <mergeCell ref="K37:L37"/>
    <mergeCell ref="M37:N37"/>
    <mergeCell ref="A36:B36"/>
    <mergeCell ref="C36:D36"/>
    <mergeCell ref="E36:F36"/>
    <mergeCell ref="G36:H36"/>
    <mergeCell ref="I36:J36"/>
    <mergeCell ref="K34:L34"/>
    <mergeCell ref="M34:N34"/>
    <mergeCell ref="A35:B35"/>
    <mergeCell ref="S8:T8"/>
    <mergeCell ref="S9:T9"/>
    <mergeCell ref="S10:T10"/>
    <mergeCell ref="S11:T11"/>
    <mergeCell ref="S12:T12"/>
    <mergeCell ref="K38:L38"/>
    <mergeCell ref="M38:N38"/>
    <mergeCell ref="O38:P38"/>
    <mergeCell ref="Q38:R38"/>
    <mergeCell ref="O36:P36"/>
    <mergeCell ref="Q36:R36"/>
    <mergeCell ref="O37:P37"/>
    <mergeCell ref="Q37:R37"/>
    <mergeCell ref="O34:P34"/>
    <mergeCell ref="Q34:R34"/>
    <mergeCell ref="K35:L35"/>
    <mergeCell ref="M35:N35"/>
    <mergeCell ref="O35:P35"/>
    <mergeCell ref="Q35:R35"/>
    <mergeCell ref="K32:L32"/>
    <mergeCell ref="M32:N32"/>
    <mergeCell ref="S29:T29"/>
    <mergeCell ref="S30:T30"/>
    <mergeCell ref="S31:T31"/>
    <mergeCell ref="S32:T32"/>
    <mergeCell ref="S23:T23"/>
    <mergeCell ref="S24:T24"/>
    <mergeCell ref="S25:T25"/>
    <mergeCell ref="S26:T26"/>
    <mergeCell ref="S27:T27"/>
    <mergeCell ref="A42:B42"/>
    <mergeCell ref="C42:D42"/>
    <mergeCell ref="E42:F42"/>
    <mergeCell ref="G42:H42"/>
    <mergeCell ref="S42:T42"/>
    <mergeCell ref="S38:T38"/>
    <mergeCell ref="S33:T33"/>
    <mergeCell ref="S34:T34"/>
    <mergeCell ref="S35:T35"/>
    <mergeCell ref="S36:T36"/>
    <mergeCell ref="S37:T37"/>
    <mergeCell ref="C35:D35"/>
    <mergeCell ref="E35:F35"/>
    <mergeCell ref="G35:H35"/>
    <mergeCell ref="I35:J35"/>
    <mergeCell ref="A34:B34"/>
    <mergeCell ref="C34:D34"/>
    <mergeCell ref="E34:F34"/>
    <mergeCell ref="G34:H34"/>
    <mergeCell ref="I34:J34"/>
    <mergeCell ref="A33:B33"/>
    <mergeCell ref="C33:D33"/>
    <mergeCell ref="E33:F33"/>
    <mergeCell ref="G33:H33"/>
  </mergeCells>
  <hyperlinks>
    <hyperlink ref="A30" r:id="rId1" xr:uid="{4B7459F9-0459-4D10-B7E9-94531F23FA0A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D4CF3-A436-4348-9C45-7303BFF7D3CA}">
  <dimension ref="A1:Y45"/>
  <sheetViews>
    <sheetView tabSelected="1" topLeftCell="C1" workbookViewId="0">
      <selection activeCell="W32" sqref="W32"/>
    </sheetView>
  </sheetViews>
  <sheetFormatPr defaultRowHeight="15"/>
  <cols>
    <col min="1" max="1" width="5.85546875" customWidth="1"/>
    <col min="2" max="2" width="26.5703125" customWidth="1"/>
    <col min="3" max="3" width="63.7109375" customWidth="1"/>
    <col min="4" max="4" width="9.42578125" customWidth="1"/>
    <col min="5" max="5" width="12.28515625" customWidth="1"/>
    <col min="6" max="6" width="10.5703125" customWidth="1"/>
    <col min="13" max="13" width="17.85546875" customWidth="1"/>
    <col min="14" max="14" width="32.28515625" customWidth="1"/>
    <col min="17" max="17" width="3.85546875" customWidth="1"/>
    <col min="18" max="18" width="4.140625" customWidth="1"/>
    <col min="19" max="19" width="11" customWidth="1"/>
    <col min="20" max="20" width="18.5703125" customWidth="1"/>
    <col min="22" max="22" width="37.42578125" customWidth="1"/>
    <col min="23" max="23" width="27.28515625" customWidth="1"/>
    <col min="24" max="24" width="26.28515625" customWidth="1"/>
    <col min="25" max="25" width="20.85546875" customWidth="1"/>
  </cols>
  <sheetData>
    <row r="1" spans="1:25">
      <c r="A1" s="48" t="s">
        <v>8</v>
      </c>
      <c r="B1" s="273" t="s">
        <v>33</v>
      </c>
      <c r="C1" s="274"/>
      <c r="D1" s="49" t="s">
        <v>11</v>
      </c>
      <c r="E1" s="50" t="s">
        <v>14</v>
      </c>
      <c r="F1" s="50" t="s">
        <v>15</v>
      </c>
      <c r="G1" s="273" t="s">
        <v>7</v>
      </c>
      <c r="H1" s="274"/>
      <c r="I1" s="273" t="s">
        <v>34</v>
      </c>
      <c r="J1" s="274"/>
      <c r="K1" s="273" t="s">
        <v>35</v>
      </c>
      <c r="L1" s="274"/>
      <c r="M1" s="205" t="s">
        <v>69</v>
      </c>
      <c r="N1" s="206"/>
      <c r="O1" s="49" t="s">
        <v>36</v>
      </c>
      <c r="P1" s="49"/>
      <c r="Q1" s="205" t="s">
        <v>113</v>
      </c>
      <c r="R1" s="206"/>
      <c r="S1" s="54" t="s">
        <v>139</v>
      </c>
      <c r="T1" s="51" t="s">
        <v>113</v>
      </c>
      <c r="V1" s="49" t="s">
        <v>140</v>
      </c>
      <c r="W1" s="49" t="s">
        <v>141</v>
      </c>
      <c r="X1" s="49" t="s">
        <v>142</v>
      </c>
      <c r="Y1" s="49" t="s">
        <v>143</v>
      </c>
    </row>
    <row r="2" spans="1:25">
      <c r="A2" s="275">
        <v>1</v>
      </c>
      <c r="B2" s="116" t="s">
        <v>100</v>
      </c>
      <c r="C2" s="116"/>
      <c r="D2" s="42">
        <v>1</v>
      </c>
      <c r="E2" s="44">
        <v>180.51</v>
      </c>
      <c r="F2" s="41">
        <v>1</v>
      </c>
      <c r="G2" s="131">
        <v>193.69</v>
      </c>
      <c r="H2" s="132"/>
      <c r="I2" s="131">
        <v>193.69</v>
      </c>
      <c r="J2" s="132"/>
      <c r="K2" s="109" t="s">
        <v>104</v>
      </c>
      <c r="L2" s="109"/>
      <c r="M2" s="109" t="s">
        <v>117</v>
      </c>
      <c r="N2" s="109"/>
      <c r="O2" s="109" t="s">
        <v>102</v>
      </c>
      <c r="P2" s="109"/>
      <c r="Q2" s="169" t="b">
        <v>1</v>
      </c>
      <c r="R2" s="169"/>
      <c r="S2" s="59" t="b">
        <v>1</v>
      </c>
      <c r="T2" s="276" t="s">
        <v>116</v>
      </c>
      <c r="V2" s="207" t="s">
        <v>144</v>
      </c>
      <c r="W2" s="215" t="s">
        <v>145</v>
      </c>
      <c r="X2" s="214">
        <v>22</v>
      </c>
      <c r="Y2" s="179">
        <v>1</v>
      </c>
    </row>
    <row r="3" spans="1:25">
      <c r="A3" s="275">
        <v>1</v>
      </c>
      <c r="B3" s="119" t="s">
        <v>61</v>
      </c>
      <c r="C3" s="119"/>
      <c r="D3" s="42">
        <v>2</v>
      </c>
      <c r="E3" s="44">
        <v>24.6</v>
      </c>
      <c r="F3" s="41">
        <v>1</v>
      </c>
      <c r="G3" s="131">
        <f>E3*F3</f>
        <v>24.6</v>
      </c>
      <c r="H3" s="132"/>
      <c r="I3" s="131">
        <v>24.6</v>
      </c>
      <c r="J3" s="132"/>
      <c r="K3" s="117" t="s">
        <v>104</v>
      </c>
      <c r="L3" s="133"/>
      <c r="M3" s="117" t="s">
        <v>101</v>
      </c>
      <c r="N3" s="133"/>
      <c r="O3" s="134" t="s">
        <v>111</v>
      </c>
      <c r="P3" s="135"/>
      <c r="Q3" s="169" t="b">
        <v>1</v>
      </c>
      <c r="R3" s="169"/>
      <c r="S3" s="59" t="b">
        <v>1</v>
      </c>
      <c r="T3" s="276" t="s">
        <v>125</v>
      </c>
      <c r="V3" s="208"/>
      <c r="W3" s="216"/>
      <c r="X3" s="180"/>
      <c r="Y3" s="180"/>
    </row>
    <row r="4" spans="1:25">
      <c r="A4" s="275">
        <v>1</v>
      </c>
      <c r="B4" s="251" t="s">
        <v>103</v>
      </c>
      <c r="C4" s="251"/>
      <c r="D4" s="42">
        <v>3</v>
      </c>
      <c r="E4" s="44">
        <v>24.59</v>
      </c>
      <c r="F4" s="41">
        <v>1</v>
      </c>
      <c r="G4" s="131">
        <f>E4*F4</f>
        <v>24.59</v>
      </c>
      <c r="H4" s="132"/>
      <c r="I4" s="131">
        <v>28.98</v>
      </c>
      <c r="J4" s="132"/>
      <c r="K4" s="109" t="s">
        <v>104</v>
      </c>
      <c r="L4" s="109"/>
      <c r="M4" s="109" t="s">
        <v>117</v>
      </c>
      <c r="N4" s="109"/>
      <c r="O4" s="109" t="s">
        <v>119</v>
      </c>
      <c r="P4" s="109"/>
      <c r="Q4" s="169" t="b">
        <v>1</v>
      </c>
      <c r="R4" s="169"/>
      <c r="S4" s="59" t="b">
        <v>1</v>
      </c>
      <c r="T4" s="276" t="s">
        <v>116</v>
      </c>
      <c r="V4" s="209"/>
      <c r="W4" s="217"/>
      <c r="X4" s="181"/>
      <c r="Y4" s="181"/>
    </row>
    <row r="5" spans="1:25">
      <c r="A5" s="275">
        <v>1</v>
      </c>
      <c r="B5" s="173" t="s">
        <v>121</v>
      </c>
      <c r="C5" s="109"/>
      <c r="D5" s="42">
        <v>4</v>
      </c>
      <c r="E5" s="44">
        <v>30</v>
      </c>
      <c r="F5" s="41">
        <v>1</v>
      </c>
      <c r="G5" s="131">
        <f t="shared" ref="G5:G6" si="0">E5*F5</f>
        <v>30</v>
      </c>
      <c r="H5" s="132"/>
      <c r="I5" s="131">
        <v>34.4</v>
      </c>
      <c r="J5" s="132"/>
      <c r="K5" s="109" t="s">
        <v>104</v>
      </c>
      <c r="L5" s="109"/>
      <c r="M5" s="109" t="s">
        <v>117</v>
      </c>
      <c r="N5" s="109"/>
      <c r="O5" s="109" t="s">
        <v>122</v>
      </c>
      <c r="P5" s="109"/>
      <c r="Q5" s="169" t="b">
        <v>1</v>
      </c>
      <c r="R5" s="169"/>
      <c r="S5" s="59" t="b">
        <v>1</v>
      </c>
      <c r="T5" s="276" t="s">
        <v>116</v>
      </c>
      <c r="V5" s="198" t="s">
        <v>146</v>
      </c>
      <c r="W5" s="202" t="s">
        <v>147</v>
      </c>
      <c r="X5" s="201">
        <v>16</v>
      </c>
      <c r="Y5" s="182">
        <v>1</v>
      </c>
    </row>
    <row r="6" spans="1:25">
      <c r="A6" s="275">
        <v>1</v>
      </c>
      <c r="B6" s="249" t="s">
        <v>148</v>
      </c>
      <c r="C6" s="109"/>
      <c r="D6" s="269">
        <v>5</v>
      </c>
      <c r="E6" s="44">
        <v>8.99</v>
      </c>
      <c r="F6" s="41">
        <v>1</v>
      </c>
      <c r="G6" s="131">
        <f t="shared" si="0"/>
        <v>8.99</v>
      </c>
      <c r="H6" s="132"/>
      <c r="I6" s="131">
        <v>9.83</v>
      </c>
      <c r="J6" s="132"/>
      <c r="K6" s="109" t="s">
        <v>104</v>
      </c>
      <c r="L6" s="109"/>
      <c r="M6" s="109" t="s">
        <v>149</v>
      </c>
      <c r="N6" s="109"/>
      <c r="O6" s="173" t="s">
        <v>150</v>
      </c>
      <c r="P6" s="109"/>
      <c r="Q6" s="169" t="b">
        <v>1</v>
      </c>
      <c r="R6" s="169"/>
      <c r="S6" s="59" t="b">
        <v>1</v>
      </c>
      <c r="T6" s="276" t="s">
        <v>125</v>
      </c>
      <c r="V6" s="199"/>
      <c r="W6" s="203"/>
      <c r="X6" s="183"/>
      <c r="Y6" s="183"/>
    </row>
    <row r="7" spans="1:25">
      <c r="A7" s="275">
        <v>1</v>
      </c>
      <c r="B7" s="109" t="s">
        <v>57</v>
      </c>
      <c r="C7" s="109"/>
      <c r="D7" s="42">
        <v>6</v>
      </c>
      <c r="E7" s="44">
        <v>49.49</v>
      </c>
      <c r="F7" s="41">
        <v>2</v>
      </c>
      <c r="G7" s="112">
        <f>E7*F7</f>
        <v>98.98</v>
      </c>
      <c r="H7" s="112"/>
      <c r="I7" s="112">
        <f>G7</f>
        <v>98.98</v>
      </c>
      <c r="J7" s="112"/>
      <c r="K7" s="109" t="s">
        <v>104</v>
      </c>
      <c r="L7" s="109"/>
      <c r="M7" s="109" t="s">
        <v>72</v>
      </c>
      <c r="N7" s="109"/>
      <c r="O7" s="109">
        <v>82195</v>
      </c>
      <c r="P7" s="109"/>
      <c r="Q7" s="169" t="b">
        <v>1</v>
      </c>
      <c r="R7" s="169"/>
      <c r="S7" s="59" t="b">
        <v>1</v>
      </c>
      <c r="T7" s="276" t="s">
        <v>125</v>
      </c>
      <c r="V7" s="200"/>
      <c r="W7" s="204"/>
      <c r="X7" s="184"/>
      <c r="Y7" s="184"/>
    </row>
    <row r="8" spans="1:25">
      <c r="A8" s="275">
        <v>1</v>
      </c>
      <c r="B8" s="109" t="s">
        <v>58</v>
      </c>
      <c r="C8" s="109"/>
      <c r="D8" s="42">
        <v>7</v>
      </c>
      <c r="E8" s="44">
        <v>87.29</v>
      </c>
      <c r="F8" s="41">
        <v>2</v>
      </c>
      <c r="G8" s="112">
        <f>E8*F8</f>
        <v>174.58</v>
      </c>
      <c r="H8" s="112"/>
      <c r="I8" s="112">
        <f>G8</f>
        <v>174.58</v>
      </c>
      <c r="J8" s="112"/>
      <c r="K8" s="109" t="s">
        <v>104</v>
      </c>
      <c r="L8" s="109"/>
      <c r="M8" s="109" t="s">
        <v>72</v>
      </c>
      <c r="N8" s="109"/>
      <c r="O8" s="109">
        <v>81292</v>
      </c>
      <c r="P8" s="109"/>
      <c r="Q8" s="169" t="b">
        <v>1</v>
      </c>
      <c r="R8" s="169"/>
      <c r="S8" s="59" t="b">
        <v>1</v>
      </c>
      <c r="T8" s="276" t="s">
        <v>125</v>
      </c>
      <c r="V8" s="210" t="s">
        <v>151</v>
      </c>
      <c r="W8" s="218" t="s">
        <v>152</v>
      </c>
      <c r="X8" s="213">
        <v>0</v>
      </c>
      <c r="Y8" s="185">
        <v>0</v>
      </c>
    </row>
    <row r="9" spans="1:25">
      <c r="A9" s="275">
        <v>1</v>
      </c>
      <c r="B9" s="260" t="s">
        <v>153</v>
      </c>
      <c r="C9" s="260"/>
      <c r="D9" s="42">
        <v>8</v>
      </c>
      <c r="E9" s="44">
        <v>9.99</v>
      </c>
      <c r="F9" s="277">
        <v>2</v>
      </c>
      <c r="G9" s="131">
        <f t="shared" ref="G9" si="1">E9*F9</f>
        <v>19.98</v>
      </c>
      <c r="H9" s="132"/>
      <c r="I9" s="112">
        <v>21.86</v>
      </c>
      <c r="J9" s="112"/>
      <c r="K9" s="117" t="s">
        <v>104</v>
      </c>
      <c r="L9" s="133"/>
      <c r="M9" s="117" t="s">
        <v>149</v>
      </c>
      <c r="N9" s="133"/>
      <c r="O9" s="167" t="s">
        <v>154</v>
      </c>
      <c r="P9" s="264"/>
      <c r="Q9" s="169" t="b">
        <v>1</v>
      </c>
      <c r="R9" s="169"/>
      <c r="S9" s="59" t="b">
        <v>1</v>
      </c>
      <c r="T9" s="276" t="s">
        <v>125</v>
      </c>
      <c r="V9" s="211"/>
      <c r="W9" s="219"/>
      <c r="X9" s="186"/>
      <c r="Y9" s="186"/>
    </row>
    <row r="10" spans="1:25" ht="15" customHeight="1">
      <c r="A10" s="275">
        <v>2</v>
      </c>
      <c r="B10" s="248" t="s">
        <v>155</v>
      </c>
      <c r="C10" s="119"/>
      <c r="D10" s="42">
        <v>9</v>
      </c>
      <c r="E10" s="44">
        <v>0.01</v>
      </c>
      <c r="F10" s="42">
        <v>2</v>
      </c>
      <c r="G10" s="112">
        <v>0.5</v>
      </c>
      <c r="H10" s="112"/>
      <c r="I10" s="112">
        <v>0</v>
      </c>
      <c r="J10" s="112"/>
      <c r="K10" s="109" t="s">
        <v>104</v>
      </c>
      <c r="L10" s="109"/>
      <c r="M10" s="109" t="s">
        <v>149</v>
      </c>
      <c r="N10" s="109"/>
      <c r="O10" s="247" t="s">
        <v>156</v>
      </c>
      <c r="P10" s="116"/>
      <c r="Q10" s="169" t="b">
        <v>1</v>
      </c>
      <c r="R10" s="169"/>
      <c r="S10" s="59" t="b">
        <v>1</v>
      </c>
      <c r="T10" s="276" t="s">
        <v>125</v>
      </c>
      <c r="V10" s="212"/>
      <c r="W10" s="220"/>
      <c r="X10" s="187"/>
      <c r="Y10" s="187"/>
    </row>
    <row r="11" spans="1:25" ht="17.25" customHeight="1">
      <c r="A11" s="275">
        <v>2</v>
      </c>
      <c r="B11" s="244" t="s">
        <v>157</v>
      </c>
      <c r="C11" s="244"/>
      <c r="D11" s="269">
        <v>10</v>
      </c>
      <c r="E11" s="44">
        <v>1.05</v>
      </c>
      <c r="F11" s="42">
        <v>1</v>
      </c>
      <c r="G11" s="131">
        <f>E11*F11</f>
        <v>1.05</v>
      </c>
      <c r="H11" s="132"/>
      <c r="I11" s="131">
        <v>1.05</v>
      </c>
      <c r="J11" s="132"/>
      <c r="K11" s="117" t="s">
        <v>104</v>
      </c>
      <c r="L11" s="133"/>
      <c r="M11" s="117" t="s">
        <v>158</v>
      </c>
      <c r="N11" s="133"/>
      <c r="O11" s="134" t="s">
        <v>159</v>
      </c>
      <c r="P11" s="135"/>
      <c r="Q11" s="169" t="b">
        <v>1</v>
      </c>
      <c r="R11" s="169"/>
      <c r="S11" s="59" t="b">
        <v>1</v>
      </c>
      <c r="T11" s="276" t="s">
        <v>125</v>
      </c>
      <c r="V11" s="198" t="s">
        <v>160</v>
      </c>
      <c r="W11" s="202" t="s">
        <v>147</v>
      </c>
      <c r="X11" s="201">
        <v>1.75</v>
      </c>
      <c r="Y11" s="182">
        <v>1</v>
      </c>
    </row>
    <row r="12" spans="1:25" ht="17.25" customHeight="1">
      <c r="A12" s="275">
        <v>2</v>
      </c>
      <c r="B12" s="243" t="s">
        <v>161</v>
      </c>
      <c r="C12" s="243"/>
      <c r="D12" s="42">
        <v>11</v>
      </c>
      <c r="E12" s="44">
        <v>13</v>
      </c>
      <c r="F12" s="42">
        <v>2</v>
      </c>
      <c r="G12" s="131">
        <f>E12*F12</f>
        <v>26</v>
      </c>
      <c r="H12" s="132"/>
      <c r="I12" s="131">
        <v>0</v>
      </c>
      <c r="J12" s="132"/>
      <c r="K12" s="117" t="s">
        <v>104</v>
      </c>
      <c r="L12" s="133"/>
      <c r="M12" s="117" t="s">
        <v>77</v>
      </c>
      <c r="N12" s="133"/>
      <c r="O12" s="134">
        <v>236714</v>
      </c>
      <c r="P12" s="135"/>
      <c r="Q12" s="169" t="b">
        <v>1</v>
      </c>
      <c r="R12" s="169"/>
      <c r="S12" s="59" t="b">
        <v>1</v>
      </c>
      <c r="T12" s="276" t="s">
        <v>125</v>
      </c>
      <c r="V12" s="199"/>
      <c r="W12" s="203"/>
      <c r="X12" s="183"/>
      <c r="Y12" s="183"/>
    </row>
    <row r="13" spans="1:25">
      <c r="A13" s="275">
        <v>2</v>
      </c>
      <c r="B13" s="162" t="s">
        <v>162</v>
      </c>
      <c r="C13" s="162"/>
      <c r="D13" s="42">
        <v>12</v>
      </c>
      <c r="E13" s="44">
        <v>0.14000000000000001</v>
      </c>
      <c r="F13" s="41">
        <v>4</v>
      </c>
      <c r="G13" s="131">
        <f>E13*F13</f>
        <v>0.56000000000000005</v>
      </c>
      <c r="H13" s="132"/>
      <c r="I13" s="131">
        <v>0</v>
      </c>
      <c r="J13" s="132"/>
      <c r="K13" s="117" t="s">
        <v>104</v>
      </c>
      <c r="L13" s="133"/>
      <c r="M13" s="117" t="s">
        <v>77</v>
      </c>
      <c r="N13" s="133"/>
      <c r="O13" s="238">
        <v>341781</v>
      </c>
      <c r="P13" s="236"/>
      <c r="Q13" s="169" t="b">
        <v>1</v>
      </c>
      <c r="R13" s="169"/>
      <c r="S13" s="59" t="b">
        <v>1</v>
      </c>
      <c r="T13" s="276" t="s">
        <v>125</v>
      </c>
      <c r="V13" s="200"/>
      <c r="W13" s="204"/>
      <c r="X13" s="184"/>
      <c r="Y13" s="184"/>
    </row>
    <row r="14" spans="1:25">
      <c r="A14" s="275">
        <v>2</v>
      </c>
      <c r="B14" s="116" t="s">
        <v>163</v>
      </c>
      <c r="C14" s="116"/>
      <c r="D14" s="42">
        <v>13</v>
      </c>
      <c r="E14" s="44">
        <v>3.97</v>
      </c>
      <c r="F14" s="41">
        <v>1</v>
      </c>
      <c r="G14" s="131">
        <f>E14*F14</f>
        <v>3.97</v>
      </c>
      <c r="H14" s="132"/>
      <c r="I14" s="131">
        <v>0</v>
      </c>
      <c r="J14" s="132"/>
      <c r="K14" s="117" t="s">
        <v>104</v>
      </c>
      <c r="L14" s="133"/>
      <c r="M14" s="117" t="s">
        <v>77</v>
      </c>
      <c r="N14" s="133"/>
      <c r="O14" s="134">
        <v>1000242015</v>
      </c>
      <c r="P14" s="135"/>
      <c r="Q14" s="169" t="b">
        <v>1</v>
      </c>
      <c r="R14" s="169"/>
      <c r="S14" s="59" t="b">
        <v>1</v>
      </c>
      <c r="T14" s="276" t="s">
        <v>125</v>
      </c>
      <c r="V14" s="198" t="s">
        <v>164</v>
      </c>
      <c r="W14" s="202" t="s">
        <v>147</v>
      </c>
      <c r="X14" s="201">
        <v>4.3</v>
      </c>
      <c r="Y14" s="182">
        <v>0</v>
      </c>
    </row>
    <row r="15" spans="1:25">
      <c r="A15" s="275">
        <v>2</v>
      </c>
      <c r="B15" s="252" t="s">
        <v>165</v>
      </c>
      <c r="C15" s="116"/>
      <c r="D15" s="42">
        <v>14</v>
      </c>
      <c r="E15" s="44">
        <v>0.01</v>
      </c>
      <c r="F15" s="41">
        <v>8</v>
      </c>
      <c r="G15" s="131">
        <f t="shared" ref="G15:G30" si="2">E15*F15</f>
        <v>0.08</v>
      </c>
      <c r="H15" s="132"/>
      <c r="I15" s="131">
        <v>0</v>
      </c>
      <c r="J15" s="132"/>
      <c r="K15" s="117" t="s">
        <v>166</v>
      </c>
      <c r="L15" s="133"/>
      <c r="M15" s="117" t="s">
        <v>83</v>
      </c>
      <c r="N15" s="133"/>
      <c r="O15" s="134" t="s">
        <v>83</v>
      </c>
      <c r="P15" s="135"/>
      <c r="Q15" s="169" t="b">
        <v>1</v>
      </c>
      <c r="R15" s="169"/>
      <c r="S15" s="59" t="b">
        <v>1</v>
      </c>
      <c r="T15" s="276" t="s">
        <v>125</v>
      </c>
      <c r="V15" s="199"/>
      <c r="W15" s="203"/>
      <c r="X15" s="183"/>
      <c r="Y15" s="183"/>
    </row>
    <row r="16" spans="1:25">
      <c r="A16" s="275">
        <v>2</v>
      </c>
      <c r="B16" s="109" t="s">
        <v>167</v>
      </c>
      <c r="C16" s="109"/>
      <c r="D16" s="42">
        <v>15</v>
      </c>
      <c r="E16" s="44">
        <v>1.22</v>
      </c>
      <c r="F16" s="41">
        <v>1</v>
      </c>
      <c r="G16" s="131">
        <f t="shared" si="2"/>
        <v>1.22</v>
      </c>
      <c r="H16" s="132"/>
      <c r="I16" s="131">
        <v>0</v>
      </c>
      <c r="J16" s="132"/>
      <c r="K16" s="117" t="s">
        <v>166</v>
      </c>
      <c r="L16" s="133"/>
      <c r="M16" s="117" t="s">
        <v>83</v>
      </c>
      <c r="N16" s="133"/>
      <c r="O16" s="134" t="s">
        <v>83</v>
      </c>
      <c r="P16" s="135"/>
      <c r="Q16" s="169" t="b">
        <v>1</v>
      </c>
      <c r="R16" s="169"/>
      <c r="S16" s="59" t="b">
        <v>1</v>
      </c>
      <c r="T16" s="276" t="s">
        <v>125</v>
      </c>
      <c r="V16" s="200"/>
      <c r="W16" s="204"/>
      <c r="X16" s="184"/>
      <c r="Y16" s="184"/>
    </row>
    <row r="17" spans="1:25" ht="16.5" customHeight="1">
      <c r="A17" s="275">
        <v>2</v>
      </c>
      <c r="B17" s="162" t="s">
        <v>127</v>
      </c>
      <c r="C17" s="162"/>
      <c r="D17" s="269">
        <v>16</v>
      </c>
      <c r="E17" s="44">
        <v>15</v>
      </c>
      <c r="F17" s="41">
        <v>1</v>
      </c>
      <c r="G17" s="131">
        <f>E17*F17</f>
        <v>15</v>
      </c>
      <c r="H17" s="132"/>
      <c r="I17" s="131">
        <v>24.3</v>
      </c>
      <c r="J17" s="132"/>
      <c r="K17" s="117" t="s">
        <v>104</v>
      </c>
      <c r="L17" s="133"/>
      <c r="M17" s="117" t="s">
        <v>117</v>
      </c>
      <c r="N17" s="133"/>
      <c r="O17" s="232" t="s">
        <v>128</v>
      </c>
      <c r="P17" s="223"/>
      <c r="Q17" s="169" t="b">
        <v>1</v>
      </c>
      <c r="R17" s="169"/>
      <c r="S17" s="59" t="b">
        <v>1</v>
      </c>
      <c r="T17" s="276" t="s">
        <v>125</v>
      </c>
      <c r="V17" s="198" t="s">
        <v>168</v>
      </c>
      <c r="W17" s="202" t="s">
        <v>147</v>
      </c>
      <c r="X17" s="201">
        <v>0.25</v>
      </c>
      <c r="Y17" s="182">
        <v>0.25</v>
      </c>
    </row>
    <row r="18" spans="1:25" ht="15.75" customHeight="1">
      <c r="A18" s="275">
        <v>2</v>
      </c>
      <c r="B18" s="260" t="s">
        <v>169</v>
      </c>
      <c r="C18" s="260"/>
      <c r="D18" s="42">
        <v>17</v>
      </c>
      <c r="E18" s="44">
        <v>15</v>
      </c>
      <c r="F18" s="277">
        <v>2</v>
      </c>
      <c r="G18" s="131">
        <f>E18*F18</f>
        <v>30</v>
      </c>
      <c r="H18" s="132"/>
      <c r="I18" s="131">
        <v>48.6</v>
      </c>
      <c r="J18" s="132"/>
      <c r="K18" s="117" t="s">
        <v>104</v>
      </c>
      <c r="L18" s="133"/>
      <c r="M18" s="117" t="s">
        <v>117</v>
      </c>
      <c r="N18" s="133"/>
      <c r="O18" s="278" t="s">
        <v>128</v>
      </c>
      <c r="P18" s="279"/>
      <c r="Q18" s="169" t="b">
        <v>1</v>
      </c>
      <c r="R18" s="169"/>
      <c r="S18" s="59" t="b">
        <v>1</v>
      </c>
      <c r="T18" s="276" t="s">
        <v>125</v>
      </c>
      <c r="V18" s="199"/>
      <c r="W18" s="203"/>
      <c r="X18" s="183"/>
      <c r="Y18" s="183"/>
    </row>
    <row r="19" spans="1:25">
      <c r="A19" s="275">
        <v>2</v>
      </c>
      <c r="B19" s="241" t="s">
        <v>129</v>
      </c>
      <c r="C19" s="241"/>
      <c r="D19" s="42">
        <v>18</v>
      </c>
      <c r="E19" s="44">
        <v>26</v>
      </c>
      <c r="F19" s="277">
        <v>1</v>
      </c>
      <c r="G19" s="131">
        <f>E19*F19</f>
        <v>26</v>
      </c>
      <c r="H19" s="132"/>
      <c r="I19" s="131">
        <v>32.590000000000003</v>
      </c>
      <c r="J19" s="132"/>
      <c r="K19" s="117" t="s">
        <v>104</v>
      </c>
      <c r="L19" s="133"/>
      <c r="M19" s="117" t="s">
        <v>117</v>
      </c>
      <c r="N19" s="133"/>
      <c r="O19" s="278" t="s">
        <v>170</v>
      </c>
      <c r="P19" s="279"/>
      <c r="Q19" s="169" t="b">
        <v>1</v>
      </c>
      <c r="R19" s="169"/>
      <c r="S19" s="59" t="b">
        <v>1</v>
      </c>
      <c r="T19" s="276" t="s">
        <v>125</v>
      </c>
      <c r="V19" s="200"/>
      <c r="W19" s="204"/>
      <c r="X19" s="184"/>
      <c r="Y19" s="184"/>
    </row>
    <row r="20" spans="1:25" ht="14.25" customHeight="1">
      <c r="A20" s="275">
        <v>2</v>
      </c>
      <c r="B20" s="241" t="s">
        <v>130</v>
      </c>
      <c r="C20" s="241"/>
      <c r="D20" s="42">
        <v>19</v>
      </c>
      <c r="E20" s="44">
        <v>11</v>
      </c>
      <c r="F20" s="277">
        <v>1</v>
      </c>
      <c r="G20" s="131">
        <f>E20*F20</f>
        <v>11</v>
      </c>
      <c r="H20" s="132"/>
      <c r="I20" s="131">
        <v>17.59</v>
      </c>
      <c r="J20" s="132"/>
      <c r="K20" s="117" t="s">
        <v>104</v>
      </c>
      <c r="L20" s="133"/>
      <c r="M20" s="117" t="s">
        <v>117</v>
      </c>
      <c r="N20" s="133"/>
      <c r="O20" s="278" t="s">
        <v>171</v>
      </c>
      <c r="P20" s="279"/>
      <c r="Q20" s="169" t="b">
        <v>1</v>
      </c>
      <c r="R20" s="169"/>
      <c r="S20" s="59" t="b">
        <v>1</v>
      </c>
      <c r="T20" s="276" t="s">
        <v>125</v>
      </c>
      <c r="V20" s="198" t="s">
        <v>167</v>
      </c>
      <c r="W20" s="202" t="s">
        <v>147</v>
      </c>
      <c r="X20" s="201">
        <v>1.25</v>
      </c>
      <c r="Y20" s="182">
        <v>1</v>
      </c>
    </row>
    <row r="21" spans="1:25" ht="14.25" customHeight="1">
      <c r="A21" s="275">
        <v>2</v>
      </c>
      <c r="B21" s="241" t="s">
        <v>172</v>
      </c>
      <c r="C21" s="241"/>
      <c r="D21" s="42">
        <v>20</v>
      </c>
      <c r="E21" s="44">
        <v>0.39</v>
      </c>
      <c r="F21" s="277">
        <v>20</v>
      </c>
      <c r="G21" s="131">
        <f>E21*F21</f>
        <v>7.8000000000000007</v>
      </c>
      <c r="H21" s="132"/>
      <c r="I21" s="131">
        <v>15.02</v>
      </c>
      <c r="J21" s="132"/>
      <c r="K21" s="263" t="s">
        <v>152</v>
      </c>
      <c r="L21" s="264"/>
      <c r="M21" s="117" t="s">
        <v>72</v>
      </c>
      <c r="N21" s="133"/>
      <c r="O21" s="278" t="s">
        <v>83</v>
      </c>
      <c r="P21" s="279"/>
      <c r="Q21" s="169" t="b">
        <v>0</v>
      </c>
      <c r="R21" s="169"/>
      <c r="S21" s="59" t="b">
        <v>1</v>
      </c>
      <c r="T21" s="280" t="s">
        <v>152</v>
      </c>
      <c r="V21" s="199"/>
      <c r="W21" s="203"/>
      <c r="X21" s="183"/>
      <c r="Y21" s="183"/>
    </row>
    <row r="22" spans="1:25">
      <c r="A22" s="281">
        <v>2</v>
      </c>
      <c r="B22" s="239" t="s">
        <v>110</v>
      </c>
      <c r="C22" s="239"/>
      <c r="D22" s="42">
        <v>21</v>
      </c>
      <c r="E22" s="56">
        <v>10.28</v>
      </c>
      <c r="F22" s="47">
        <v>1</v>
      </c>
      <c r="G22" s="237">
        <f>E22*F22</f>
        <v>10.28</v>
      </c>
      <c r="H22" s="178"/>
      <c r="I22" s="237">
        <v>0</v>
      </c>
      <c r="J22" s="178"/>
      <c r="K22" s="245" t="s">
        <v>104</v>
      </c>
      <c r="L22" s="246"/>
      <c r="M22" s="117" t="s">
        <v>72</v>
      </c>
      <c r="N22" s="133"/>
      <c r="O22" s="117">
        <v>29093</v>
      </c>
      <c r="P22" s="133"/>
      <c r="Q22" s="169" t="b">
        <v>1</v>
      </c>
      <c r="R22" s="169"/>
      <c r="S22" s="59" t="b">
        <v>1</v>
      </c>
      <c r="T22" s="276" t="s">
        <v>125</v>
      </c>
      <c r="V22" s="200"/>
      <c r="W22" s="204"/>
      <c r="X22" s="184"/>
      <c r="Y22" s="184"/>
    </row>
    <row r="23" spans="1:25">
      <c r="A23" s="275">
        <v>2</v>
      </c>
      <c r="B23" s="109" t="s">
        <v>112</v>
      </c>
      <c r="C23" s="109"/>
      <c r="D23" s="42">
        <v>22</v>
      </c>
      <c r="E23" s="44">
        <v>8.8000000000000007</v>
      </c>
      <c r="F23" s="41">
        <v>1</v>
      </c>
      <c r="G23" s="112">
        <f>E23*F23</f>
        <v>8.8000000000000007</v>
      </c>
      <c r="H23" s="112"/>
      <c r="I23" s="112">
        <v>0</v>
      </c>
      <c r="J23" s="112"/>
      <c r="K23" s="109" t="s">
        <v>104</v>
      </c>
      <c r="L23" s="109"/>
      <c r="M23" s="231" t="s">
        <v>72</v>
      </c>
      <c r="N23" s="133"/>
      <c r="O23" s="117">
        <v>29504</v>
      </c>
      <c r="P23" s="133"/>
      <c r="Q23" s="163" t="b">
        <v>1</v>
      </c>
      <c r="R23" s="163"/>
      <c r="S23" s="60" t="b">
        <v>1</v>
      </c>
      <c r="T23" s="276" t="s">
        <v>125</v>
      </c>
      <c r="V23" s="198" t="s">
        <v>165</v>
      </c>
      <c r="W23" s="202" t="s">
        <v>147</v>
      </c>
      <c r="X23" s="201">
        <v>0.25</v>
      </c>
      <c r="Y23" s="182">
        <v>1</v>
      </c>
    </row>
    <row r="24" spans="1:25" ht="15" customHeight="1">
      <c r="A24" s="275">
        <v>2</v>
      </c>
      <c r="B24" s="238" t="s">
        <v>173</v>
      </c>
      <c r="C24" s="236"/>
      <c r="D24" s="42">
        <v>23</v>
      </c>
      <c r="E24" s="52">
        <v>6.62</v>
      </c>
      <c r="F24" s="41">
        <v>1</v>
      </c>
      <c r="G24" s="229">
        <v>6.62</v>
      </c>
      <c r="H24" s="230"/>
      <c r="I24" s="229">
        <v>0</v>
      </c>
      <c r="J24" s="230"/>
      <c r="K24" s="109" t="s">
        <v>104</v>
      </c>
      <c r="L24" s="109"/>
      <c r="M24" s="231" t="s">
        <v>72</v>
      </c>
      <c r="N24" s="133"/>
      <c r="O24" s="222">
        <v>29371</v>
      </c>
      <c r="P24" s="223"/>
      <c r="Q24" s="169" t="b">
        <v>1</v>
      </c>
      <c r="R24" s="169"/>
      <c r="S24" s="59" t="b">
        <v>1</v>
      </c>
      <c r="T24" s="276" t="s">
        <v>125</v>
      </c>
      <c r="V24" s="199"/>
      <c r="W24" s="203"/>
      <c r="X24" s="183"/>
      <c r="Y24" s="183"/>
    </row>
    <row r="25" spans="1:25" ht="15" customHeight="1">
      <c r="A25" s="275">
        <v>2</v>
      </c>
      <c r="B25" s="162" t="s">
        <v>174</v>
      </c>
      <c r="C25" s="162"/>
      <c r="D25" s="55">
        <v>24</v>
      </c>
      <c r="E25" s="44">
        <v>14.95</v>
      </c>
      <c r="F25" s="41">
        <v>1</v>
      </c>
      <c r="G25" s="131">
        <f>E25*F25</f>
        <v>14.95</v>
      </c>
      <c r="H25" s="132"/>
      <c r="I25" s="131">
        <v>0</v>
      </c>
      <c r="J25" s="132"/>
      <c r="K25" s="117" t="s">
        <v>104</v>
      </c>
      <c r="L25" s="133"/>
      <c r="M25" s="117" t="s">
        <v>175</v>
      </c>
      <c r="N25" s="133"/>
      <c r="O25" s="232" t="s">
        <v>83</v>
      </c>
      <c r="P25" s="223"/>
      <c r="Q25" s="169" t="b">
        <v>1</v>
      </c>
      <c r="R25" s="169"/>
      <c r="S25" s="59" t="b">
        <v>1</v>
      </c>
      <c r="T25" s="276" t="s">
        <v>125</v>
      </c>
      <c r="V25" s="199"/>
      <c r="W25" s="203"/>
      <c r="X25" s="183"/>
      <c r="Y25" s="183"/>
    </row>
    <row r="26" spans="1:25" ht="15" customHeight="1">
      <c r="A26" s="275">
        <v>2</v>
      </c>
      <c r="B26" s="162" t="s">
        <v>176</v>
      </c>
      <c r="C26" s="162"/>
      <c r="D26" s="42">
        <v>25</v>
      </c>
      <c r="E26" s="52">
        <v>5.08</v>
      </c>
      <c r="F26" s="41">
        <v>1</v>
      </c>
      <c r="G26" s="229">
        <v>5.08</v>
      </c>
      <c r="H26" s="230"/>
      <c r="I26" s="229">
        <v>0</v>
      </c>
      <c r="J26" s="230"/>
      <c r="K26" s="117" t="s">
        <v>104</v>
      </c>
      <c r="L26" s="133"/>
      <c r="M26" s="117" t="s">
        <v>72</v>
      </c>
      <c r="N26" s="133"/>
      <c r="O26" s="222">
        <v>9191</v>
      </c>
      <c r="P26" s="223"/>
      <c r="Q26" s="169" t="b">
        <v>1</v>
      </c>
      <c r="R26" s="169"/>
      <c r="S26" s="59" t="b">
        <v>1</v>
      </c>
      <c r="T26" s="276" t="s">
        <v>125</v>
      </c>
      <c r="V26" s="188" t="s">
        <v>26</v>
      </c>
      <c r="W26" s="191"/>
      <c r="X26" s="194">
        <f>SUM(X2:X25)</f>
        <v>45.8</v>
      </c>
      <c r="Y26" s="195">
        <f>AVERAGE(Y2:Y25)</f>
        <v>0.65625</v>
      </c>
    </row>
    <row r="27" spans="1:25">
      <c r="A27" s="275">
        <v>3</v>
      </c>
      <c r="B27" s="134" t="s">
        <v>114</v>
      </c>
      <c r="C27" s="135"/>
      <c r="D27" s="42">
        <v>26</v>
      </c>
      <c r="E27" s="44">
        <v>89.99</v>
      </c>
      <c r="F27" s="41">
        <v>4</v>
      </c>
      <c r="G27" s="131">
        <f>E27*F27</f>
        <v>359.96</v>
      </c>
      <c r="H27" s="132"/>
      <c r="I27" s="112">
        <v>431.95</v>
      </c>
      <c r="J27" s="112"/>
      <c r="K27" s="109" t="s">
        <v>104</v>
      </c>
      <c r="L27" s="109"/>
      <c r="M27" s="109" t="s">
        <v>115</v>
      </c>
      <c r="N27" s="109"/>
      <c r="O27" s="110" t="s">
        <v>83</v>
      </c>
      <c r="P27" s="110"/>
      <c r="Q27" s="169" t="b">
        <v>1</v>
      </c>
      <c r="R27" s="169"/>
      <c r="S27" s="59" t="b">
        <v>1</v>
      </c>
      <c r="T27" s="276" t="s">
        <v>116</v>
      </c>
      <c r="V27" s="189"/>
      <c r="W27" s="192"/>
      <c r="X27" s="194"/>
      <c r="Y27" s="196"/>
    </row>
    <row r="28" spans="1:25" s="1" customFormat="1">
      <c r="A28" s="282">
        <v>3</v>
      </c>
      <c r="B28" s="240" t="s">
        <v>160</v>
      </c>
      <c r="C28" s="240"/>
      <c r="D28" s="42">
        <v>27</v>
      </c>
      <c r="E28" s="45">
        <v>0.51</v>
      </c>
      <c r="F28" s="43">
        <v>2</v>
      </c>
      <c r="G28" s="226">
        <f t="shared" si="2"/>
        <v>1.02</v>
      </c>
      <c r="H28" s="227"/>
      <c r="I28" s="131">
        <v>0</v>
      </c>
      <c r="J28" s="132"/>
      <c r="K28" s="233" t="s">
        <v>166</v>
      </c>
      <c r="L28" s="234"/>
      <c r="M28" s="117" t="s">
        <v>83</v>
      </c>
      <c r="N28" s="133"/>
      <c r="O28" s="134" t="s">
        <v>83</v>
      </c>
      <c r="P28" s="135"/>
      <c r="Q28" s="221" t="b">
        <v>1</v>
      </c>
      <c r="R28" s="221"/>
      <c r="S28" s="59" t="b">
        <v>1</v>
      </c>
      <c r="T28" s="276" t="s">
        <v>125</v>
      </c>
      <c r="V28" s="190"/>
      <c r="W28" s="193"/>
      <c r="X28" s="194"/>
      <c r="Y28" s="197"/>
    </row>
    <row r="29" spans="1:25" s="1" customFormat="1">
      <c r="A29" s="282">
        <v>3</v>
      </c>
      <c r="B29" s="251" t="s">
        <v>177</v>
      </c>
      <c r="C29" s="251"/>
      <c r="D29" s="42">
        <v>28</v>
      </c>
      <c r="E29" s="45">
        <v>0.68</v>
      </c>
      <c r="F29" s="43">
        <v>4</v>
      </c>
      <c r="G29" s="226">
        <f t="shared" si="2"/>
        <v>2.72</v>
      </c>
      <c r="H29" s="227"/>
      <c r="I29" s="131">
        <v>0</v>
      </c>
      <c r="J29" s="132"/>
      <c r="K29" s="233" t="s">
        <v>166</v>
      </c>
      <c r="L29" s="234"/>
      <c r="M29" s="117" t="s">
        <v>83</v>
      </c>
      <c r="N29" s="133"/>
      <c r="O29" s="134" t="s">
        <v>83</v>
      </c>
      <c r="P29" s="135"/>
      <c r="Q29" s="221" t="b">
        <v>0</v>
      </c>
      <c r="R29" s="221"/>
      <c r="S29" s="59" t="b">
        <v>1</v>
      </c>
      <c r="T29" s="280" t="s">
        <v>152</v>
      </c>
    </row>
    <row r="30" spans="1:25" s="1" customFormat="1">
      <c r="A30" s="282">
        <v>3</v>
      </c>
      <c r="B30" s="240" t="s">
        <v>178</v>
      </c>
      <c r="C30" s="240"/>
      <c r="D30" s="42">
        <v>29</v>
      </c>
      <c r="E30" s="45">
        <v>0.02</v>
      </c>
      <c r="F30" s="43">
        <v>4</v>
      </c>
      <c r="G30" s="226">
        <f t="shared" si="2"/>
        <v>0.08</v>
      </c>
      <c r="H30" s="227"/>
      <c r="I30" s="131">
        <v>0</v>
      </c>
      <c r="J30" s="132"/>
      <c r="K30" s="233" t="s">
        <v>166</v>
      </c>
      <c r="L30" s="234"/>
      <c r="M30" s="117" t="s">
        <v>83</v>
      </c>
      <c r="N30" s="133"/>
      <c r="O30" s="134" t="s">
        <v>83</v>
      </c>
      <c r="P30" s="135"/>
      <c r="Q30" s="221" t="b">
        <v>0</v>
      </c>
      <c r="R30" s="221"/>
      <c r="S30" s="59" t="b">
        <v>1</v>
      </c>
      <c r="T30" s="280" t="s">
        <v>152</v>
      </c>
    </row>
    <row r="31" spans="1:25">
      <c r="A31" s="282">
        <v>3</v>
      </c>
      <c r="B31" s="260" t="s">
        <v>179</v>
      </c>
      <c r="C31" s="260"/>
      <c r="D31" s="46">
        <v>30</v>
      </c>
      <c r="E31" s="44">
        <v>1.61</v>
      </c>
      <c r="F31" s="277">
        <v>8</v>
      </c>
      <c r="G31" s="131">
        <f t="shared" ref="G31" si="3">E31*F31</f>
        <v>12.88</v>
      </c>
      <c r="H31" s="132"/>
      <c r="I31" s="131">
        <v>14.1</v>
      </c>
      <c r="J31" s="132"/>
      <c r="K31" s="117" t="s">
        <v>104</v>
      </c>
      <c r="L31" s="133"/>
      <c r="M31" s="117" t="s">
        <v>149</v>
      </c>
      <c r="N31" s="133"/>
      <c r="O31" s="167" t="s">
        <v>180</v>
      </c>
      <c r="P31" s="264"/>
      <c r="Q31" s="169" t="b">
        <v>1</v>
      </c>
      <c r="R31" s="169"/>
      <c r="S31" s="59" t="b">
        <v>1</v>
      </c>
      <c r="T31" s="276" t="s">
        <v>125</v>
      </c>
    </row>
    <row r="32" spans="1:25">
      <c r="A32" s="275">
        <v>3</v>
      </c>
      <c r="B32" s="235" t="s">
        <v>181</v>
      </c>
      <c r="C32" s="236"/>
      <c r="D32" s="46">
        <v>31</v>
      </c>
      <c r="E32" s="44">
        <v>15.87</v>
      </c>
      <c r="F32" s="277">
        <v>1</v>
      </c>
      <c r="G32" s="131">
        <f t="shared" ref="G32" si="4">E32*F32</f>
        <v>15.87</v>
      </c>
      <c r="H32" s="132"/>
      <c r="I32" s="131">
        <v>15.87</v>
      </c>
      <c r="J32" s="132"/>
      <c r="K32" s="263" t="s">
        <v>152</v>
      </c>
      <c r="L32" s="264"/>
      <c r="M32" s="117" t="s">
        <v>77</v>
      </c>
      <c r="N32" s="133"/>
      <c r="O32" s="242">
        <v>1630</v>
      </c>
      <c r="P32" s="283"/>
      <c r="Q32" s="169" t="b">
        <v>0</v>
      </c>
      <c r="R32" s="169"/>
      <c r="S32" s="59" t="b">
        <v>0</v>
      </c>
      <c r="T32" s="280" t="s">
        <v>152</v>
      </c>
    </row>
    <row r="33" spans="1:20">
      <c r="A33" s="275">
        <v>4</v>
      </c>
      <c r="B33" s="117" t="s">
        <v>86</v>
      </c>
      <c r="C33" s="133"/>
      <c r="D33" s="46">
        <v>32</v>
      </c>
      <c r="E33" s="44">
        <v>22.99</v>
      </c>
      <c r="F33" s="41">
        <v>1</v>
      </c>
      <c r="G33" s="131">
        <f>E33*F33</f>
        <v>22.99</v>
      </c>
      <c r="H33" s="132"/>
      <c r="I33" s="131">
        <f>G33</f>
        <v>22.99</v>
      </c>
      <c r="J33" s="132"/>
      <c r="K33" s="117" t="s">
        <v>104</v>
      </c>
      <c r="L33" s="133"/>
      <c r="M33" s="117" t="s">
        <v>87</v>
      </c>
      <c r="N33" s="133"/>
      <c r="O33" s="117" t="s">
        <v>83</v>
      </c>
      <c r="P33" s="133"/>
      <c r="Q33" s="169" t="b">
        <v>1</v>
      </c>
      <c r="R33" s="169"/>
      <c r="S33" s="59" t="b">
        <v>1</v>
      </c>
      <c r="T33" s="276" t="s">
        <v>125</v>
      </c>
    </row>
    <row r="34" spans="1:20" ht="15" customHeight="1">
      <c r="A34" s="275">
        <v>4</v>
      </c>
      <c r="B34" s="109" t="s">
        <v>53</v>
      </c>
      <c r="C34" s="109"/>
      <c r="D34" s="42">
        <v>33</v>
      </c>
      <c r="E34" s="44">
        <v>8.9</v>
      </c>
      <c r="F34" s="41">
        <v>1</v>
      </c>
      <c r="G34" s="131">
        <f>E34*F34</f>
        <v>8.9</v>
      </c>
      <c r="H34" s="132"/>
      <c r="I34" s="131">
        <f>G34</f>
        <v>8.9</v>
      </c>
      <c r="J34" s="132"/>
      <c r="K34" s="117" t="s">
        <v>104</v>
      </c>
      <c r="L34" s="133"/>
      <c r="M34" s="117" t="s">
        <v>88</v>
      </c>
      <c r="N34" s="133"/>
      <c r="O34" s="117">
        <v>102074</v>
      </c>
      <c r="P34" s="133"/>
      <c r="Q34" s="169" t="b">
        <v>1</v>
      </c>
      <c r="R34" s="169"/>
      <c r="S34" s="59" t="b">
        <v>1</v>
      </c>
      <c r="T34" s="276" t="s">
        <v>125</v>
      </c>
    </row>
    <row r="35" spans="1:20" ht="13.5" customHeight="1">
      <c r="A35" s="275">
        <v>4</v>
      </c>
      <c r="B35" s="109" t="s">
        <v>89</v>
      </c>
      <c r="C35" s="109"/>
      <c r="D35" s="42">
        <v>34</v>
      </c>
      <c r="E35" s="52">
        <v>12.5</v>
      </c>
      <c r="F35" s="41">
        <v>1</v>
      </c>
      <c r="G35" s="224">
        <v>19.47</v>
      </c>
      <c r="H35" s="225"/>
      <c r="I35" s="229">
        <f>G35</f>
        <v>19.47</v>
      </c>
      <c r="J35" s="230"/>
      <c r="K35" s="117" t="s">
        <v>104</v>
      </c>
      <c r="L35" s="133"/>
      <c r="M35" s="134" t="s">
        <v>90</v>
      </c>
      <c r="N35" s="135"/>
      <c r="O35" s="117">
        <v>4692</v>
      </c>
      <c r="P35" s="133"/>
      <c r="Q35" s="169" t="b">
        <v>1</v>
      </c>
      <c r="R35" s="169"/>
      <c r="S35" s="59" t="b">
        <v>1</v>
      </c>
      <c r="T35" s="276" t="s">
        <v>125</v>
      </c>
    </row>
    <row r="36" spans="1:20" ht="15" customHeight="1">
      <c r="A36" s="275">
        <v>4</v>
      </c>
      <c r="B36" s="109" t="s">
        <v>55</v>
      </c>
      <c r="C36" s="109"/>
      <c r="D36" s="42">
        <v>35</v>
      </c>
      <c r="E36" s="44">
        <v>20</v>
      </c>
      <c r="F36" s="41">
        <v>1</v>
      </c>
      <c r="G36" s="131">
        <v>20</v>
      </c>
      <c r="H36" s="132"/>
      <c r="I36" s="131">
        <f>G36</f>
        <v>20</v>
      </c>
      <c r="J36" s="132"/>
      <c r="K36" s="117" t="s">
        <v>152</v>
      </c>
      <c r="L36" s="133"/>
      <c r="M36" s="117" t="s">
        <v>91</v>
      </c>
      <c r="N36" s="133"/>
      <c r="O36" s="117" t="s">
        <v>83</v>
      </c>
      <c r="P36" s="133"/>
      <c r="Q36" s="169" t="b">
        <v>0</v>
      </c>
      <c r="R36" s="169"/>
      <c r="S36" s="59" t="b">
        <v>0</v>
      </c>
      <c r="T36" s="280" t="s">
        <v>152</v>
      </c>
    </row>
    <row r="37" spans="1:20" s="1" customFormat="1">
      <c r="A37" s="282">
        <v>4</v>
      </c>
      <c r="B37" s="251" t="s">
        <v>182</v>
      </c>
      <c r="C37" s="251"/>
      <c r="D37" s="42">
        <v>36</v>
      </c>
      <c r="E37" s="45">
        <v>7.5</v>
      </c>
      <c r="F37" s="43">
        <v>1</v>
      </c>
      <c r="G37" s="226">
        <f>E37*F37</f>
        <v>7.5</v>
      </c>
      <c r="H37" s="227"/>
      <c r="I37" s="226">
        <f>G37</f>
        <v>7.5</v>
      </c>
      <c r="J37" s="227"/>
      <c r="K37" s="117" t="s">
        <v>104</v>
      </c>
      <c r="L37" s="133"/>
      <c r="M37" s="233" t="s">
        <v>183</v>
      </c>
      <c r="N37" s="234"/>
      <c r="O37" s="117" t="s">
        <v>83</v>
      </c>
      <c r="P37" s="133"/>
      <c r="Q37" s="221" t="b">
        <v>1</v>
      </c>
      <c r="R37" s="221"/>
      <c r="S37" s="59" t="b">
        <v>1</v>
      </c>
      <c r="T37" s="284" t="s">
        <v>125</v>
      </c>
    </row>
    <row r="38" spans="1:20">
      <c r="A38" s="275">
        <v>4</v>
      </c>
      <c r="B38" s="109" t="s">
        <v>56</v>
      </c>
      <c r="C38" s="109"/>
      <c r="D38" s="42">
        <v>37</v>
      </c>
      <c r="E38" s="44">
        <v>9.99</v>
      </c>
      <c r="F38" s="41">
        <v>1</v>
      </c>
      <c r="G38" s="131">
        <f>E38*F38</f>
        <v>9.99</v>
      </c>
      <c r="H38" s="132"/>
      <c r="I38" s="131">
        <f>G38</f>
        <v>9.99</v>
      </c>
      <c r="J38" s="132"/>
      <c r="K38" s="117" t="s">
        <v>104</v>
      </c>
      <c r="L38" s="133"/>
      <c r="M38" s="117" t="s">
        <v>93</v>
      </c>
      <c r="N38" s="133"/>
      <c r="O38" s="117" t="s">
        <v>83</v>
      </c>
      <c r="P38" s="133"/>
      <c r="Q38" s="169" t="b">
        <v>1</v>
      </c>
      <c r="R38" s="169"/>
      <c r="S38" s="59" t="b">
        <v>1</v>
      </c>
      <c r="T38" s="276" t="s">
        <v>125</v>
      </c>
    </row>
    <row r="39" spans="1:20" ht="15" customHeight="1">
      <c r="A39" s="275">
        <v>5</v>
      </c>
      <c r="B39" s="162" t="s">
        <v>94</v>
      </c>
      <c r="C39" s="162"/>
      <c r="D39" s="42">
        <v>38</v>
      </c>
      <c r="E39" s="44">
        <v>0.98</v>
      </c>
      <c r="F39" s="41">
        <v>2</v>
      </c>
      <c r="G39" s="131">
        <f>E39*F39</f>
        <v>1.96</v>
      </c>
      <c r="H39" s="132"/>
      <c r="I39" s="131">
        <f>G39</f>
        <v>1.96</v>
      </c>
      <c r="J39" s="132"/>
      <c r="K39" s="117" t="s">
        <v>104</v>
      </c>
      <c r="L39" s="133"/>
      <c r="M39" s="117" t="s">
        <v>77</v>
      </c>
      <c r="N39" s="133"/>
      <c r="O39" s="232">
        <v>1002244228</v>
      </c>
      <c r="P39" s="223"/>
      <c r="Q39" s="169" t="b">
        <v>1</v>
      </c>
      <c r="R39" s="169"/>
      <c r="S39" s="59" t="b">
        <v>1</v>
      </c>
      <c r="T39" s="276" t="s">
        <v>125</v>
      </c>
    </row>
    <row r="40" spans="1:20" ht="15" customHeight="1">
      <c r="A40" s="275">
        <v>2</v>
      </c>
      <c r="B40" s="174" t="s">
        <v>184</v>
      </c>
      <c r="C40" s="174"/>
      <c r="D40" s="58">
        <v>39</v>
      </c>
      <c r="E40" s="56">
        <v>2.6</v>
      </c>
      <c r="F40" s="47">
        <v>2</v>
      </c>
      <c r="G40" s="131">
        <v>5.19</v>
      </c>
      <c r="H40" s="132"/>
      <c r="I40" s="131">
        <v>0</v>
      </c>
      <c r="J40" s="132"/>
      <c r="K40" s="117" t="s">
        <v>104</v>
      </c>
      <c r="L40" s="133"/>
      <c r="M40" s="117" t="s">
        <v>149</v>
      </c>
      <c r="N40" s="133"/>
      <c r="O40" s="253" t="s">
        <v>185</v>
      </c>
      <c r="P40" s="223"/>
      <c r="Q40" s="169" t="b">
        <v>1</v>
      </c>
      <c r="R40" s="169"/>
      <c r="S40" s="59" t="b">
        <v>1</v>
      </c>
      <c r="T40" s="276" t="s">
        <v>125</v>
      </c>
    </row>
    <row r="41" spans="1:20" ht="15" customHeight="1">
      <c r="A41" s="285">
        <v>3</v>
      </c>
      <c r="B41" s="162" t="s">
        <v>186</v>
      </c>
      <c r="C41" s="162"/>
      <c r="D41" s="42">
        <v>40</v>
      </c>
      <c r="E41" s="44">
        <v>18.75</v>
      </c>
      <c r="F41" s="41">
        <v>1</v>
      </c>
      <c r="G41" s="228">
        <v>18.75</v>
      </c>
      <c r="H41" s="132"/>
      <c r="I41" s="131">
        <v>0</v>
      </c>
      <c r="J41" s="132"/>
      <c r="K41" s="117" t="s">
        <v>104</v>
      </c>
      <c r="L41" s="133"/>
      <c r="M41" s="117" t="s">
        <v>72</v>
      </c>
      <c r="N41" s="133"/>
      <c r="O41" s="222">
        <v>24083</v>
      </c>
      <c r="P41" s="223"/>
      <c r="Q41" s="169" t="b">
        <v>1</v>
      </c>
      <c r="R41" s="169"/>
      <c r="S41" s="59" t="b">
        <v>1</v>
      </c>
      <c r="T41" s="276" t="s">
        <v>125</v>
      </c>
    </row>
    <row r="42" spans="1:20" ht="18.75" customHeight="1">
      <c r="A42" s="286"/>
      <c r="B42" s="57" t="s">
        <v>187</v>
      </c>
      <c r="C42" s="269"/>
      <c r="D42" s="26"/>
      <c r="E42" s="53"/>
      <c r="F42" s="286"/>
      <c r="G42" s="149"/>
      <c r="H42" s="149"/>
      <c r="I42" s="287"/>
      <c r="J42" s="288"/>
      <c r="K42" s="286"/>
      <c r="L42" s="286"/>
      <c r="M42" s="286"/>
      <c r="N42" s="286"/>
      <c r="O42" s="286"/>
      <c r="P42" s="286"/>
      <c r="Q42" s="289">
        <f>COUNTIF(Q2:R41,TRUE) / COUNTA(Q2:R41)</f>
        <v>0.875</v>
      </c>
      <c r="R42" s="289"/>
      <c r="S42" s="290">
        <f>COUNTIF(S2:S41,TRUE) / COUNTA(S2:S41)</f>
        <v>0.95</v>
      </c>
      <c r="T42" s="286"/>
    </row>
    <row r="43" spans="1:20">
      <c r="D43" s="26"/>
    </row>
    <row r="44" spans="1:20">
      <c r="D44" s="26"/>
    </row>
    <row r="45" spans="1:20">
      <c r="I45" s="250"/>
      <c r="J45" s="84"/>
    </row>
  </sheetData>
  <mergeCells count="326">
    <mergeCell ref="I42:J42"/>
    <mergeCell ref="B4:C4"/>
    <mergeCell ref="O40:P40"/>
    <mergeCell ref="Q40:R40"/>
    <mergeCell ref="B41:C41"/>
    <mergeCell ref="O41:P41"/>
    <mergeCell ref="K41:L41"/>
    <mergeCell ref="M41:N41"/>
    <mergeCell ref="Q42:R42"/>
    <mergeCell ref="K40:L40"/>
    <mergeCell ref="M40:N40"/>
    <mergeCell ref="K27:L27"/>
    <mergeCell ref="G8:H8"/>
    <mergeCell ref="I8:J8"/>
    <mergeCell ref="K8:L8"/>
    <mergeCell ref="M10:N10"/>
    <mergeCell ref="I4:J4"/>
    <mergeCell ref="K25:L25"/>
    <mergeCell ref="M25:N25"/>
    <mergeCell ref="I23:J23"/>
    <mergeCell ref="I11:J11"/>
    <mergeCell ref="I29:J29"/>
    <mergeCell ref="I22:J22"/>
    <mergeCell ref="K9:L9"/>
    <mergeCell ref="M2:N2"/>
    <mergeCell ref="I45:J45"/>
    <mergeCell ref="B14:C14"/>
    <mergeCell ref="B16:C16"/>
    <mergeCell ref="B18:C18"/>
    <mergeCell ref="B28:C28"/>
    <mergeCell ref="B29:C29"/>
    <mergeCell ref="B15:C15"/>
    <mergeCell ref="B34:C34"/>
    <mergeCell ref="B31:C31"/>
    <mergeCell ref="B35:C35"/>
    <mergeCell ref="B38:C38"/>
    <mergeCell ref="B36:C36"/>
    <mergeCell ref="B37:C37"/>
    <mergeCell ref="B39:C39"/>
    <mergeCell ref="B17:C17"/>
    <mergeCell ref="B33:C33"/>
    <mergeCell ref="B40:C40"/>
    <mergeCell ref="G40:H40"/>
    <mergeCell ref="I40:J40"/>
    <mergeCell ref="B27:C27"/>
    <mergeCell ref="G27:H27"/>
    <mergeCell ref="I27:J27"/>
    <mergeCell ref="G25:H25"/>
    <mergeCell ref="G17:H17"/>
    <mergeCell ref="B2:C2"/>
    <mergeCell ref="G2:H2"/>
    <mergeCell ref="I2:J2"/>
    <mergeCell ref="K2:L2"/>
    <mergeCell ref="M6:N6"/>
    <mergeCell ref="B7:C7"/>
    <mergeCell ref="G7:H7"/>
    <mergeCell ref="I7:J7"/>
    <mergeCell ref="K7:L7"/>
    <mergeCell ref="B6:C6"/>
    <mergeCell ref="G6:H6"/>
    <mergeCell ref="I6:J6"/>
    <mergeCell ref="K6:L6"/>
    <mergeCell ref="M3:N3"/>
    <mergeCell ref="B3:C3"/>
    <mergeCell ref="G3:H3"/>
    <mergeCell ref="K3:L3"/>
    <mergeCell ref="M5:N5"/>
    <mergeCell ref="M4:N4"/>
    <mergeCell ref="B5:C5"/>
    <mergeCell ref="G5:H5"/>
    <mergeCell ref="I5:J5"/>
    <mergeCell ref="K5:L5"/>
    <mergeCell ref="G9:H9"/>
    <mergeCell ref="I9:J9"/>
    <mergeCell ref="Q16:R16"/>
    <mergeCell ref="B9:C9"/>
    <mergeCell ref="B12:C12"/>
    <mergeCell ref="B11:C11"/>
    <mergeCell ref="O11:P11"/>
    <mergeCell ref="O12:P12"/>
    <mergeCell ref="G11:H11"/>
    <mergeCell ref="G12:H12"/>
    <mergeCell ref="B13:C13"/>
    <mergeCell ref="O13:P13"/>
    <mergeCell ref="O14:P14"/>
    <mergeCell ref="I12:J12"/>
    <mergeCell ref="I13:J13"/>
    <mergeCell ref="I14:J14"/>
    <mergeCell ref="Q11:R11"/>
    <mergeCell ref="Q12:R12"/>
    <mergeCell ref="Q13:R13"/>
    <mergeCell ref="O10:P10"/>
    <mergeCell ref="Q10:R10"/>
    <mergeCell ref="B10:C10"/>
    <mergeCell ref="G10:H10"/>
    <mergeCell ref="I10:J10"/>
    <mergeCell ref="Q9:R9"/>
    <mergeCell ref="Q14:R14"/>
    <mergeCell ref="Q17:R17"/>
    <mergeCell ref="I3:J3"/>
    <mergeCell ref="Q15:R15"/>
    <mergeCell ref="O15:P15"/>
    <mergeCell ref="Q3:R3"/>
    <mergeCell ref="I15:J15"/>
    <mergeCell ref="I16:J16"/>
    <mergeCell ref="K4:L4"/>
    <mergeCell ref="M8:N8"/>
    <mergeCell ref="M7:N7"/>
    <mergeCell ref="O16:P16"/>
    <mergeCell ref="O9:P9"/>
    <mergeCell ref="M9:N9"/>
    <mergeCell ref="K10:L10"/>
    <mergeCell ref="K17:L17"/>
    <mergeCell ref="K38:L38"/>
    <mergeCell ref="Q22:R22"/>
    <mergeCell ref="M27:N27"/>
    <mergeCell ref="O32:P32"/>
    <mergeCell ref="K31:L31"/>
    <mergeCell ref="K18:L18"/>
    <mergeCell ref="K19:L19"/>
    <mergeCell ref="Q28:R28"/>
    <mergeCell ref="Q29:R29"/>
    <mergeCell ref="Q30:R30"/>
    <mergeCell ref="O25:P25"/>
    <mergeCell ref="Q25:R25"/>
    <mergeCell ref="O18:P18"/>
    <mergeCell ref="O19:P19"/>
    <mergeCell ref="O20:P20"/>
    <mergeCell ref="O21:P21"/>
    <mergeCell ref="O27:P27"/>
    <mergeCell ref="Q27:R27"/>
    <mergeCell ref="O22:P22"/>
    <mergeCell ref="K30:L30"/>
    <mergeCell ref="M19:N19"/>
    <mergeCell ref="M20:N20"/>
    <mergeCell ref="Q23:R23"/>
    <mergeCell ref="Q18:R18"/>
    <mergeCell ref="Q19:R19"/>
    <mergeCell ref="Q20:R20"/>
    <mergeCell ref="Q21:R21"/>
    <mergeCell ref="Q32:R32"/>
    <mergeCell ref="O28:P28"/>
    <mergeCell ref="O29:P29"/>
    <mergeCell ref="O30:P30"/>
    <mergeCell ref="Q26:R26"/>
    <mergeCell ref="O31:P31"/>
    <mergeCell ref="I30:J30"/>
    <mergeCell ref="B19:C19"/>
    <mergeCell ref="B20:C20"/>
    <mergeCell ref="B21:C21"/>
    <mergeCell ref="B25:C25"/>
    <mergeCell ref="I28:J28"/>
    <mergeCell ref="M32:N32"/>
    <mergeCell ref="K26:L26"/>
    <mergeCell ref="M26:N26"/>
    <mergeCell ref="M21:N21"/>
    <mergeCell ref="K22:L22"/>
    <mergeCell ref="K20:L20"/>
    <mergeCell ref="K21:L21"/>
    <mergeCell ref="I25:J25"/>
    <mergeCell ref="K16:L16"/>
    <mergeCell ref="K28:L28"/>
    <mergeCell ref="G15:H15"/>
    <mergeCell ref="G16:H16"/>
    <mergeCell ref="G28:H28"/>
    <mergeCell ref="K29:L29"/>
    <mergeCell ref="B32:C32"/>
    <mergeCell ref="I18:J18"/>
    <mergeCell ref="I19:J19"/>
    <mergeCell ref="I20:J20"/>
    <mergeCell ref="I21:J21"/>
    <mergeCell ref="I32:J32"/>
    <mergeCell ref="G32:H32"/>
    <mergeCell ref="G21:H21"/>
    <mergeCell ref="B23:C23"/>
    <mergeCell ref="G29:H29"/>
    <mergeCell ref="G30:H30"/>
    <mergeCell ref="G22:H22"/>
    <mergeCell ref="B24:C24"/>
    <mergeCell ref="B26:C26"/>
    <mergeCell ref="G26:H26"/>
    <mergeCell ref="I26:J26"/>
    <mergeCell ref="B22:C22"/>
    <mergeCell ref="B30:C30"/>
    <mergeCell ref="M11:N11"/>
    <mergeCell ref="M12:N12"/>
    <mergeCell ref="K11:L11"/>
    <mergeCell ref="K12:L12"/>
    <mergeCell ref="K13:L13"/>
    <mergeCell ref="K14:L14"/>
    <mergeCell ref="M13:N13"/>
    <mergeCell ref="M14:N14"/>
    <mergeCell ref="M15:N15"/>
    <mergeCell ref="K15:L15"/>
    <mergeCell ref="O17:P17"/>
    <mergeCell ref="G13:H13"/>
    <mergeCell ref="G14:H14"/>
    <mergeCell ref="M22:N22"/>
    <mergeCell ref="M23:N23"/>
    <mergeCell ref="M33:N33"/>
    <mergeCell ref="M34:N34"/>
    <mergeCell ref="M35:N35"/>
    <mergeCell ref="M36:N36"/>
    <mergeCell ref="M17:N17"/>
    <mergeCell ref="M31:N31"/>
    <mergeCell ref="M18:N18"/>
    <mergeCell ref="G18:H18"/>
    <mergeCell ref="G19:H19"/>
    <mergeCell ref="G20:H20"/>
    <mergeCell ref="I34:J34"/>
    <mergeCell ref="I35:J35"/>
    <mergeCell ref="I36:J36"/>
    <mergeCell ref="G31:H31"/>
    <mergeCell ref="I17:J17"/>
    <mergeCell ref="I31:J31"/>
    <mergeCell ref="M16:N16"/>
    <mergeCell ref="M28:N28"/>
    <mergeCell ref="M29:N29"/>
    <mergeCell ref="Q41:R41"/>
    <mergeCell ref="G42:H42"/>
    <mergeCell ref="O23:P23"/>
    <mergeCell ref="O33:P33"/>
    <mergeCell ref="O34:P34"/>
    <mergeCell ref="O35:P35"/>
    <mergeCell ref="O36:P36"/>
    <mergeCell ref="O37:P37"/>
    <mergeCell ref="I41:J41"/>
    <mergeCell ref="G41:H41"/>
    <mergeCell ref="G23:H23"/>
    <mergeCell ref="K23:L23"/>
    <mergeCell ref="K33:L33"/>
    <mergeCell ref="K34:L34"/>
    <mergeCell ref="K35:L35"/>
    <mergeCell ref="K36:L36"/>
    <mergeCell ref="K37:L37"/>
    <mergeCell ref="G24:H24"/>
    <mergeCell ref="I24:J24"/>
    <mergeCell ref="K24:L24"/>
    <mergeCell ref="M24:N24"/>
    <mergeCell ref="O24:P24"/>
    <mergeCell ref="Q24:R24"/>
    <mergeCell ref="G34:H34"/>
    <mergeCell ref="I38:J38"/>
    <mergeCell ref="I39:J39"/>
    <mergeCell ref="G35:H35"/>
    <mergeCell ref="G36:H36"/>
    <mergeCell ref="G37:H37"/>
    <mergeCell ref="G38:H38"/>
    <mergeCell ref="O38:P38"/>
    <mergeCell ref="I33:J33"/>
    <mergeCell ref="G33:H33"/>
    <mergeCell ref="O39:P39"/>
    <mergeCell ref="M37:N37"/>
    <mergeCell ref="M38:N38"/>
    <mergeCell ref="M39:N39"/>
    <mergeCell ref="G39:H39"/>
    <mergeCell ref="I37:J37"/>
    <mergeCell ref="K39:L39"/>
    <mergeCell ref="Q33:R33"/>
    <mergeCell ref="Q34:R34"/>
    <mergeCell ref="Q36:R36"/>
    <mergeCell ref="Q38:R38"/>
    <mergeCell ref="Q35:R35"/>
    <mergeCell ref="Q37:R37"/>
    <mergeCell ref="Q39:R39"/>
    <mergeCell ref="O26:P26"/>
    <mergeCell ref="K32:L32"/>
    <mergeCell ref="M30:N30"/>
    <mergeCell ref="Q31:R31"/>
    <mergeCell ref="V11:V13"/>
    <mergeCell ref="X11:X13"/>
    <mergeCell ref="X5:X7"/>
    <mergeCell ref="X8:X10"/>
    <mergeCell ref="X2:X4"/>
    <mergeCell ref="W2:W4"/>
    <mergeCell ref="W5:W7"/>
    <mergeCell ref="W8:W10"/>
    <mergeCell ref="W11:W13"/>
    <mergeCell ref="Q1:R1"/>
    <mergeCell ref="M1:N1"/>
    <mergeCell ref="K1:L1"/>
    <mergeCell ref="I1:J1"/>
    <mergeCell ref="G1:H1"/>
    <mergeCell ref="B1:C1"/>
    <mergeCell ref="V2:V4"/>
    <mergeCell ref="V5:V7"/>
    <mergeCell ref="V8:V10"/>
    <mergeCell ref="Q7:R7"/>
    <mergeCell ref="O7:P7"/>
    <mergeCell ref="Q8:R8"/>
    <mergeCell ref="O8:P8"/>
    <mergeCell ref="O4:P4"/>
    <mergeCell ref="Q5:R5"/>
    <mergeCell ref="O5:P5"/>
    <mergeCell ref="Q6:R6"/>
    <mergeCell ref="O6:P6"/>
    <mergeCell ref="O3:P3"/>
    <mergeCell ref="Q4:R4"/>
    <mergeCell ref="O2:P2"/>
    <mergeCell ref="Q2:R2"/>
    <mergeCell ref="G4:H4"/>
    <mergeCell ref="B8:C8"/>
    <mergeCell ref="Y2:Y4"/>
    <mergeCell ref="Y5:Y7"/>
    <mergeCell ref="Y8:Y10"/>
    <mergeCell ref="Y11:Y13"/>
    <mergeCell ref="Y14:Y16"/>
    <mergeCell ref="Y17:Y19"/>
    <mergeCell ref="Y20:Y22"/>
    <mergeCell ref="Y23:Y25"/>
    <mergeCell ref="V26:V28"/>
    <mergeCell ref="W26:W28"/>
    <mergeCell ref="X26:X28"/>
    <mergeCell ref="Y26:Y28"/>
    <mergeCell ref="V14:V16"/>
    <mergeCell ref="V17:V19"/>
    <mergeCell ref="V20:V22"/>
    <mergeCell ref="V23:V25"/>
    <mergeCell ref="X23:X25"/>
    <mergeCell ref="X20:X22"/>
    <mergeCell ref="X14:X16"/>
    <mergeCell ref="X17:X19"/>
    <mergeCell ref="W14:W16"/>
    <mergeCell ref="W17:W19"/>
    <mergeCell ref="W20:W22"/>
    <mergeCell ref="W23:W25"/>
  </mergeCells>
  <hyperlinks>
    <hyperlink ref="B22" r:id="rId1" xr:uid="{E245A316-398A-45F3-8D22-F4B5BD79057B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8b004e-5918-49b5-b3db-6b313e42023c">
      <Terms xmlns="http://schemas.microsoft.com/office/infopath/2007/PartnerControls"/>
    </lcf76f155ced4ddcb4097134ff3c332f>
    <TaxCatchAll xmlns="d617e0af-b725-47cf-9547-fd9a6444e8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3113CCB7913D48A2255285FD7D9585" ma:contentTypeVersion="11" ma:contentTypeDescription="Create a new document." ma:contentTypeScope="" ma:versionID="ae92a98925ded041fda95b5a12409d88">
  <xsd:schema xmlns:xsd="http://www.w3.org/2001/XMLSchema" xmlns:xs="http://www.w3.org/2001/XMLSchema" xmlns:p="http://schemas.microsoft.com/office/2006/metadata/properties" xmlns:ns2="bc8b004e-5918-49b5-b3db-6b313e42023c" xmlns:ns3="d617e0af-b725-47cf-9547-fd9a6444e8ff" targetNamespace="http://schemas.microsoft.com/office/2006/metadata/properties" ma:root="true" ma:fieldsID="262927a9ee5bf8b3a20e50462268b5a0" ns2:_="" ns3:_="">
    <xsd:import namespace="bc8b004e-5918-49b5-b3db-6b313e42023c"/>
    <xsd:import namespace="d617e0af-b725-47cf-9547-fd9a6444e8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8b004e-5918-49b5-b3db-6b313e4202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ab86591-d70f-4a96-900c-bfbe5e6a31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7e0af-b725-47cf-9547-fd9a6444e8f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a35a7e5-47de-44b7-ab3a-38c036af75d3}" ma:internalName="TaxCatchAll" ma:showField="CatchAllData" ma:web="d617e0af-b725-47cf-9547-fd9a6444e8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57484B-168F-443C-8ED6-E1ED35454E10}"/>
</file>

<file path=customXml/itemProps2.xml><?xml version="1.0" encoding="utf-8"?>
<ds:datastoreItem xmlns:ds="http://schemas.openxmlformats.org/officeDocument/2006/customXml" ds:itemID="{17D14047-6182-4C5F-9879-3034DB908BBE}"/>
</file>

<file path=customXml/itemProps3.xml><?xml version="1.0" encoding="utf-8"?>
<ds:datastoreItem xmlns:ds="http://schemas.openxmlformats.org/officeDocument/2006/customXml" ds:itemID="{7940EF4F-B56A-4F0D-AE4E-1E41D3E605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</dc:creator>
  <cp:keywords/>
  <dc:description/>
  <cp:lastModifiedBy/>
  <cp:revision/>
  <dcterms:created xsi:type="dcterms:W3CDTF">2023-02-20T17:04:57Z</dcterms:created>
  <dcterms:modified xsi:type="dcterms:W3CDTF">2026-02-18T22:20:41Z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0x0101009E3113CCB7913D48A2255285FD7D9585</vt:lpwstr>
  </property>
  <property fmtid="{D5CDD505-2E9C-101B-9397-08002B2CF9AE}" pid="3" name="MediaServiceImageTags">
    <vt:lpwstr/>
  </property>
</Properties>
</file>