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ll of Materials" sheetId="1" r:id="rId4"/>
    <sheet state="visible" name="Purchasing Plan" sheetId="2" r:id="rId5"/>
    <sheet state="visible" name="Manufacturing Plan" sheetId="3" r:id="rId6"/>
  </sheets>
  <definedNames/>
  <calcPr/>
</workbook>
</file>

<file path=xl/sharedStrings.xml><?xml version="1.0" encoding="utf-8"?>
<sst xmlns="http://schemas.openxmlformats.org/spreadsheetml/2006/main" count="444" uniqueCount="143">
  <si>
    <t>Product name</t>
  </si>
  <si>
    <t>Helium Filled Bubble Generator</t>
  </si>
  <si>
    <t>Team</t>
  </si>
  <si>
    <t>F22_P16</t>
  </si>
  <si>
    <t>Part #</t>
  </si>
  <si>
    <t>Part Name</t>
  </si>
  <si>
    <t>Quantity</t>
  </si>
  <si>
    <t>Description</t>
  </si>
  <si>
    <t>Functions</t>
  </si>
  <si>
    <t>Material</t>
  </si>
  <si>
    <t>Price per unit ($)</t>
  </si>
  <si>
    <t>Total price ($)</t>
  </si>
  <si>
    <t>Source</t>
  </si>
  <si>
    <t>Notes</t>
  </si>
  <si>
    <t>M1</t>
  </si>
  <si>
    <t>Nozzle</t>
  </si>
  <si>
    <t>Attached to connectors</t>
  </si>
  <si>
    <t>Provide a space for the fluids to mix</t>
  </si>
  <si>
    <t>Resin/Brass</t>
  </si>
  <si>
    <t>Link</t>
  </si>
  <si>
    <t>M2</t>
  </si>
  <si>
    <t>Helium Tank</t>
  </si>
  <si>
    <t>Helium filled tank</t>
  </si>
  <si>
    <t xml:space="preserve">Storage of Helium </t>
  </si>
  <si>
    <t>Helium, Steel</t>
  </si>
  <si>
    <t>M3</t>
  </si>
  <si>
    <t>Air Compressor</t>
  </si>
  <si>
    <t>Air storage and supply</t>
  </si>
  <si>
    <t>Pump air through nozzle</t>
  </si>
  <si>
    <t>Steel</t>
  </si>
  <si>
    <t>Provided</t>
  </si>
  <si>
    <t>M4</t>
  </si>
  <si>
    <t>Water Pump</t>
  </si>
  <si>
    <t>BSF storage</t>
  </si>
  <si>
    <t>Pump the BSF through nozzle</t>
  </si>
  <si>
    <t>Plastic,Aluminum</t>
  </si>
  <si>
    <t>M5</t>
  </si>
  <si>
    <t>3D Print of 3rd layer adapter</t>
  </si>
  <si>
    <t>3D print for testing</t>
  </si>
  <si>
    <t>Testing</t>
  </si>
  <si>
    <t>Resin/PLA</t>
  </si>
  <si>
    <t>M6</t>
  </si>
  <si>
    <t>M17 x 1.5mm Tap</t>
  </si>
  <si>
    <t>Tap the third layer adapter</t>
  </si>
  <si>
    <t>Tap</t>
  </si>
  <si>
    <t>M7</t>
  </si>
  <si>
    <t>Bubble Solution</t>
  </si>
  <si>
    <t>Bubble solution formula</t>
  </si>
  <si>
    <t>One of the fluids for the bubble</t>
  </si>
  <si>
    <t>Fluid Solution</t>
  </si>
  <si>
    <t>M8</t>
  </si>
  <si>
    <t>High Speed Camera</t>
  </si>
  <si>
    <t>High speed camera for imaging</t>
  </si>
  <si>
    <t>Captures the microscopic bubbles</t>
  </si>
  <si>
    <t>electronics/aluminum</t>
  </si>
  <si>
    <t>~20,000.00</t>
  </si>
  <si>
    <t>M9</t>
  </si>
  <si>
    <t>Hose Fitting: 3/8" Hose-1/8" NPT</t>
  </si>
  <si>
    <t>Connect flowmeters to hose</t>
  </si>
  <si>
    <t>Connections</t>
  </si>
  <si>
    <t>Brass</t>
  </si>
  <si>
    <t>M10</t>
  </si>
  <si>
    <t>M18 x 1.5mm Tap</t>
  </si>
  <si>
    <t>Tapping 3rd layer adapter</t>
  </si>
  <si>
    <t>-</t>
  </si>
  <si>
    <t>Quality Tool</t>
  </si>
  <si>
    <t>Reimbursed</t>
  </si>
  <si>
    <t>M11</t>
  </si>
  <si>
    <t>16.5 mm Drill Bit</t>
  </si>
  <si>
    <t>Drill bit</t>
  </si>
  <si>
    <t>Quality tool</t>
  </si>
  <si>
    <t>M12</t>
  </si>
  <si>
    <t>Hose T-Fitting: 3/8" x 1/4" x 3/8" Hose ID</t>
  </si>
  <si>
    <t>Convert hose size from 1/4" to 3/8"</t>
  </si>
  <si>
    <t>Total without provided items</t>
  </si>
  <si>
    <t>Current State of the Budget</t>
  </si>
  <si>
    <t>OLD</t>
  </si>
  <si>
    <t>E2</t>
  </si>
  <si>
    <t>Power Cord</t>
  </si>
  <si>
    <t>Connects to device and wall</t>
  </si>
  <si>
    <t>Supply power to the device</t>
  </si>
  <si>
    <t>Plastic,Copper</t>
  </si>
  <si>
    <t>Aluminnum Sheet</t>
  </si>
  <si>
    <t>Material for device</t>
  </si>
  <si>
    <t>Raw material to build generator</t>
  </si>
  <si>
    <t>Aluminum</t>
  </si>
  <si>
    <t>Regulators</t>
  </si>
  <si>
    <t>Connects to tanks</t>
  </si>
  <si>
    <t>Regulates the amount of fluid going through the nozzle</t>
  </si>
  <si>
    <t>Steel,Aluminum,Brass</t>
  </si>
  <si>
    <t>Exit Hose</t>
  </si>
  <si>
    <t>Attach to device</t>
  </si>
  <si>
    <t>Exit tube for bubbles</t>
  </si>
  <si>
    <t>Plastic</t>
  </si>
  <si>
    <t>Hose</t>
  </si>
  <si>
    <t>Attach to fluids and connects</t>
  </si>
  <si>
    <t>Individual tubes to connect the fluids to the generator</t>
  </si>
  <si>
    <t>Connectors</t>
  </si>
  <si>
    <t>Attach fluids to nozzle</t>
  </si>
  <si>
    <t>connects to nozzle to suply the fluids</t>
  </si>
  <si>
    <t>BSF</t>
  </si>
  <si>
    <t>Total to date (11/28/22)</t>
  </si>
  <si>
    <t>Purchased (Y/N)</t>
  </si>
  <si>
    <t>Y</t>
  </si>
  <si>
    <t>Quality Toold</t>
  </si>
  <si>
    <t>Quality Tools</t>
  </si>
  <si>
    <t>% purchased</t>
  </si>
  <si>
    <t>Purchased? Y/N</t>
  </si>
  <si>
    <t>N</t>
  </si>
  <si>
    <t>Items Purchased</t>
  </si>
  <si>
    <t xml:space="preserve">Who will make </t>
  </si>
  <si>
    <t>Person in charge</t>
  </si>
  <si>
    <t>Where it will be made</t>
  </si>
  <si>
    <t>Part Status</t>
  </si>
  <si>
    <t>Material type</t>
  </si>
  <si>
    <t>Time needed</t>
  </si>
  <si>
    <t>When</t>
  </si>
  <si>
    <t>Aluminum Third layer adapter</t>
  </si>
  <si>
    <t>Perry/Machine Shop</t>
  </si>
  <si>
    <t>Aaron</t>
  </si>
  <si>
    <t>Machine Shop</t>
  </si>
  <si>
    <t>Awaiting Parts as of (3/1/23)</t>
  </si>
  <si>
    <t>2 Weeks</t>
  </si>
  <si>
    <t>Week of Spring Break</t>
  </si>
  <si>
    <t>3D Third layer adapter</t>
  </si>
  <si>
    <t>Apartment</t>
  </si>
  <si>
    <t>Completed</t>
  </si>
  <si>
    <t>PLA</t>
  </si>
  <si>
    <t>1-2 hours</t>
  </si>
  <si>
    <t>Resin Print Adapter</t>
  </si>
  <si>
    <t>Dr. Dou</t>
  </si>
  <si>
    <t>Dr. Dou's lab</t>
  </si>
  <si>
    <t>Awaiting client meeting</t>
  </si>
  <si>
    <t>Resin</t>
  </si>
  <si>
    <t xml:space="preserve">1-2 hours </t>
  </si>
  <si>
    <t>Week of 3/6/2023</t>
  </si>
  <si>
    <t>Total</t>
  </si>
  <si>
    <t>Qty</t>
  </si>
  <si>
    <t>Total Price</t>
  </si>
  <si>
    <t>N/A</t>
  </si>
  <si>
    <t>To Manufacture</t>
  </si>
  <si>
    <t>Aaron/Simei</t>
  </si>
  <si>
    <t>Musaab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</si>
</sst>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/d/yyyy"/>
  </numFmts>
  <fonts count="6">
    <font>
      <sz val="10.0"/>
      <color rgb="FF000000"/>
      <name val="Arial"/>
      <scheme val="minor"/>
    </font>
    <font>
      <sz val="11.0"/>
      <color theme="1"/>
      <name val="Arial"/>
      <scheme val="minor"/>
    </font>
    <font>
      <color theme="1"/>
      <name val="Arial"/>
      <scheme val="minor"/>
    </font>
    <font>
      <u/>
      <color rgb="FF0000FF"/>
    </font>
    <font>
      <sz val="11.0"/>
      <color rgb="FF000000"/>
      <name val="Inconsolata"/>
    </font>
    <font>
      <color rgb="FF000000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2" fontId="2" numFmtId="0" xfId="0" applyAlignment="1" applyBorder="1" applyFill="1" applyFont="1">
      <alignment readingOrder="0"/>
    </xf>
    <xf borderId="1" fillId="3" fontId="2" numFmtId="0" xfId="0" applyAlignment="1" applyBorder="1" applyFill="1" applyFont="1">
      <alignment readingOrder="0"/>
    </xf>
    <xf borderId="1" fillId="4" fontId="2" numFmtId="0" xfId="0" applyAlignment="1" applyBorder="1" applyFill="1" applyFont="1">
      <alignment readingOrder="0"/>
    </xf>
    <xf borderId="1" fillId="4" fontId="2" numFmtId="0" xfId="0" applyAlignment="1" applyBorder="1" applyFont="1">
      <alignment horizontal="left" readingOrder="0"/>
    </xf>
    <xf borderId="1" fillId="4" fontId="2" numFmtId="164" xfId="0" applyAlignment="1" applyBorder="1" applyFont="1" applyNumberFormat="1">
      <alignment horizontal="left" readingOrder="0"/>
    </xf>
    <xf borderId="1" fillId="4" fontId="3" numFmtId="0" xfId="0" applyAlignment="1" applyBorder="1" applyFont="1">
      <alignment readingOrder="0"/>
    </xf>
    <xf borderId="1" fillId="4" fontId="2" numFmtId="0" xfId="0" applyBorder="1" applyFont="1"/>
    <xf borderId="1" fillId="4" fontId="2" numFmtId="0" xfId="0" applyAlignment="1" applyBorder="1" applyFont="1">
      <alignment readingOrder="0" shrinkToFit="0" wrapText="1"/>
    </xf>
    <xf borderId="1" fillId="4" fontId="2" numFmtId="164" xfId="0" applyAlignment="1" applyBorder="1" applyFont="1" applyNumberFormat="1">
      <alignment horizontal="left" readingOrder="0"/>
    </xf>
    <xf borderId="1" fillId="4" fontId="2" numFmtId="0" xfId="0" applyAlignment="1" applyBorder="1" applyFont="1">
      <alignment readingOrder="0"/>
    </xf>
    <xf borderId="1" fillId="5" fontId="2" numFmtId="0" xfId="0" applyAlignment="1" applyBorder="1" applyFill="1" applyFont="1">
      <alignment readingOrder="0"/>
    </xf>
    <xf borderId="1" fillId="5" fontId="2" numFmtId="164" xfId="0" applyAlignment="1" applyBorder="1" applyFont="1" applyNumberFormat="1">
      <alignment horizontal="center"/>
    </xf>
    <xf borderId="1" fillId="0" fontId="2" numFmtId="0" xfId="0" applyAlignment="1" applyBorder="1" applyFont="1">
      <alignment horizontal="center" readingOrder="0"/>
    </xf>
    <xf borderId="0" fillId="6" fontId="4" numFmtId="0" xfId="0" applyFill="1" applyFont="1"/>
    <xf borderId="0" fillId="0" fontId="2" numFmtId="0" xfId="0" applyFont="1"/>
    <xf borderId="0" fillId="0" fontId="2" numFmtId="164" xfId="0" applyFont="1" applyNumberFormat="1"/>
    <xf borderId="0" fillId="0" fontId="2" numFmtId="164" xfId="0" applyFont="1" applyNumberFormat="1"/>
    <xf borderId="1" fillId="5" fontId="1" numFmtId="0" xfId="0" applyAlignment="1" applyBorder="1" applyFont="1">
      <alignment readingOrder="0"/>
    </xf>
    <xf borderId="1" fillId="4" fontId="2" numFmtId="164" xfId="0" applyAlignment="1" applyBorder="1" applyFont="1" applyNumberFormat="1">
      <alignment horizontal="right" readingOrder="0"/>
    </xf>
    <xf borderId="1" fillId="4" fontId="2" numFmtId="164" xfId="0" applyAlignment="1" applyBorder="1" applyFont="1" applyNumberFormat="1">
      <alignment readingOrder="0"/>
    </xf>
    <xf borderId="1" fillId="4" fontId="0" numFmtId="0" xfId="0" applyAlignment="1" applyBorder="1" applyFont="1">
      <alignment readingOrder="0"/>
    </xf>
    <xf borderId="0" fillId="0" fontId="2" numFmtId="3" xfId="0" applyFont="1" applyNumberFormat="1"/>
    <xf borderId="1" fillId="4" fontId="2" numFmtId="3" xfId="0" applyAlignment="1" applyBorder="1" applyFont="1" applyNumberFormat="1">
      <alignment readingOrder="0"/>
    </xf>
    <xf borderId="1" fillId="5" fontId="2" numFmtId="164" xfId="0" applyBorder="1" applyFont="1" applyNumberFormat="1"/>
    <xf borderId="1" fillId="0" fontId="2" numFmtId="0" xfId="0" applyAlignment="1" applyBorder="1" applyFont="1">
      <alignment readingOrder="0"/>
    </xf>
    <xf borderId="0" fillId="0" fontId="2" numFmtId="10" xfId="0" applyFont="1" applyNumberFormat="1"/>
    <xf borderId="1" fillId="4" fontId="2" numFmtId="0" xfId="0" applyAlignment="1" applyBorder="1" applyFont="1">
      <alignment horizontal="right" readingOrder="0"/>
    </xf>
    <xf borderId="1" fillId="4" fontId="2" numFmtId="164" xfId="0" applyAlignment="1" applyBorder="1" applyFont="1" applyNumberFormat="1">
      <alignment readingOrder="0"/>
    </xf>
    <xf borderId="1" fillId="4" fontId="5" numFmtId="0" xfId="0" applyAlignment="1" applyBorder="1" applyFont="1">
      <alignment readingOrder="0"/>
    </xf>
    <xf borderId="1" fillId="4" fontId="2" numFmtId="164" xfId="0" applyAlignment="1" applyBorder="1" applyFont="1" applyNumberFormat="1">
      <alignment horizontal="right" readingOrder="0"/>
    </xf>
    <xf borderId="1" fillId="5" fontId="2" numFmtId="10" xfId="0" applyBorder="1" applyFont="1" applyNumberFormat="1"/>
    <xf borderId="1" fillId="4" fontId="2" numFmtId="165" xfId="0" applyAlignment="1" applyBorder="1" applyFont="1" applyNumberFormat="1">
      <alignment horizontal="right" readingOrder="0"/>
    </xf>
    <xf borderId="1" fillId="5" fontId="2" numFmtId="9" xfId="0" applyAlignment="1" applyBorder="1" applyFont="1" applyNumberFormat="1">
      <alignment readingOrder="0"/>
    </xf>
    <xf borderId="2" fillId="4" fontId="2" numFmtId="0" xfId="0" applyAlignment="1" applyBorder="1" applyFont="1">
      <alignment readingOrder="0"/>
    </xf>
    <xf borderId="2" fillId="4" fontId="2" numFmtId="3" xfId="0" applyAlignment="1" applyBorder="1" applyFont="1" applyNumberFormat="1">
      <alignment readingOrder="0"/>
    </xf>
  </cellXfs>
  <cellStyles count="1">
    <cellStyle xfId="0" name="Normal" builtinId="0"/>
  </cellStyles>
  <dxfs count="2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://alibaba.com/product-detail/Brand-New-Wholesale-China-Factory-Direct_1600077328888.html?fromMSite=true" TargetMode="External"/><Relationship Id="rId10" Type="http://schemas.openxmlformats.org/officeDocument/2006/relationships/hyperlink" Target="https://www.google.com/shopping/product/6863587049888019581?q=air+regulators&amp;prds=eto:3202234537473026021_0,pid:13965022698086925297,rsk:PC_1864024556043075476" TargetMode="External"/><Relationship Id="rId13" Type="http://schemas.openxmlformats.org/officeDocument/2006/relationships/hyperlink" Target="https://www.amazon.com/Ez-Flo-98615-Clear-Vinyl-Tubing/dp/B07Q1D14HF/ref=asc_df_B07Q1D14HF/?tag=hyprod-20&amp;linkCode=df0&amp;hvadid=598346724930&amp;hvpos=&amp;hvnetw=g&amp;hvrand=12755586763498154460&amp;hvpone=&amp;hvptwo=&amp;hvqmt=&amp;hvdev=c&amp;hvdvcmdl=&amp;hvlocint=&amp;hvlocphy=9029982&amp;hvtargid=pla-1716161472207&amp;psc=1" TargetMode="External"/><Relationship Id="rId12" Type="http://schemas.openxmlformats.org/officeDocument/2006/relationships/hyperlink" Target="https://www.amazon.com/Watts-SVGE10-Pre-Cut-Diameter-10-Foot/dp/B000HE5DUG?source=ps-sl-shoppingads-lpcontext&amp;ref_=fplfs&amp;psc=1&amp;smid=A19QRX9JDAKKB2" TargetMode="External"/><Relationship Id="rId1" Type="http://schemas.openxmlformats.org/officeDocument/2006/relationships/hyperlink" Target="https://www.aliexpress.us/item/3256803098178312.html?spm=a2g0o.detail.1000013.11.23f375a2jLoRmV&amp;gps-id=pcDetailBottomMoreThisSeller&amp;scm=1007.13339.291025.0&amp;scm_id=1007.13339.291025.0&amp;scm-url=1007.13339.291025.0&amp;pvid=409347b5-cb82-4472-8899-77b2b0af99cc&amp;_t=gps-id:pcDetailBottomMoreThisSeller,scm-url:1007.13339.291025.0,pvid:409347b5-cb82-4472-8899-77b2b0af99cc,tpp_buckets:668%232846%238115%232000&amp;pdp_ext_f=%7B%22sku_id%22%3A%2212000025018074984%22%2C%22sceneId%22%3A%223339%22%7D&amp;pdp_npi=2%40dis%21USD%2132.0%2112.48%21%21%21%21%21%40210323a216663854959541393e0689%2112000025018074984%21rec" TargetMode="External"/><Relationship Id="rId2" Type="http://schemas.openxmlformats.org/officeDocument/2006/relationships/hyperlink" Target="https://gascylindersource.com/shop/helium-cylinders/20-cu-ft-steel-helium-cylinder/?srsltid=AYJSbAe7JSWserXhnC8e6gpdwp4SK3FnFdO5qR2Pt7XxqrNoJIZqE2b0QHw" TargetMode="External"/><Relationship Id="rId3" Type="http://schemas.openxmlformats.org/officeDocument/2006/relationships/hyperlink" Target="http://alibaba.com/product-detail/Brand-New-Wholesale-China-Factory-Direct_1600077328888.html?fromMSite=true" TargetMode="External"/><Relationship Id="rId4" Type="http://schemas.openxmlformats.org/officeDocument/2006/relationships/hyperlink" Target="https://www.homedepot.com/p/Drill-America-M17-x-1-5-High-Speed-Steel-Hand-Plug-Tap-1-Piece-DWTSMT17X1-5/305699691?source=shoppingads&amp;locale=en-US&amp;&amp;mtc=SHOPPING-BF-CDP-GGL-D25T-025_001_HAND_TOOLS-NA-Multi-NA-SMART-NA-NA-NA-NA-NBR-NA-NA-NA-Hand_Tools&amp;cm_mmc=SHOPPING-BF-CDP-GGL-D25T-025_001_HAND_TOOLS-NA-Multi-NA-SMART-NA-NA-NA-NA-NBR-NA-NA-NA-Hand_Tools-71700000086053656-58700007291967538-92700072581141381&amp;gclid=Cj0KCQiAxbefBhDfARIsAL4XLRrPDlOGfqzDLytWTY_Z8zhIj_dUuELhGN4JFNDe7_nalOpv-NRL-sgaAt1MEALw_wcB&amp;gclsrc=aw.ds" TargetMode="External"/><Relationship Id="rId9" Type="http://schemas.openxmlformats.org/officeDocument/2006/relationships/hyperlink" Target="https://gascylindersource.com/shop/helium-cylinders/20-cu-ft-steel-helium-cylinder/?srsltid=AYJSbAe7JSWserXhnC8e6gpdwp4SK3FnFdO5qR2Pt7XxqrNoJIZqE2b0QHw" TargetMode="External"/><Relationship Id="rId15" Type="http://schemas.openxmlformats.org/officeDocument/2006/relationships/drawing" Target="../drawings/drawing1.xml"/><Relationship Id="rId14" Type="http://schemas.openxmlformats.org/officeDocument/2006/relationships/hyperlink" Target="https://www.amazon.com/Lemoy-Connect-Fitting-Reverse-Fittings/dp/B07H2TR3LQ/ref=asc_df_B07H2TR3LQ/?tag=hyprod-20&amp;linkCode=df0&amp;hvadid=309763036017&amp;hvpos=&amp;hvnetw=g&amp;hvrand=6731042217393468556&amp;hvpone=&amp;hvptwo=&amp;hvqmt=&amp;hvdev=c&amp;hvdvcmdl=&amp;hvlocint=&amp;hvlocphy=9029982&amp;hvtargid=pla-575041870495&amp;psc=1" TargetMode="External"/><Relationship Id="rId5" Type="http://schemas.openxmlformats.org/officeDocument/2006/relationships/hyperlink" Target="https://www.amazon.com/Joywayus-Brass-Hose-Fittings-Adapter/dp/B082WZRV93/?_encoding=UTF8&amp;pd_rd_w=UaJ3N&amp;content-id=amzn1.sym.03bef33a-a357-4fe3-9505-7fd4d6236957&amp;pf_rd_p=03bef33a-a357-4fe3-9505-7fd4d6236957&amp;pf_rd_r=53G7CHBSGGV0FMHF09MA&amp;pd_rd_wg=WyWQL&amp;pd_rd_r=54679fae-e20d-4df7-b71d-badd8ce2c5a2&amp;ref_=pd_gw_ci_mcx_mr_hp_d" TargetMode="External"/><Relationship Id="rId6" Type="http://schemas.openxmlformats.org/officeDocument/2006/relationships/hyperlink" Target="https://www.amazon.com/Metalwork-Reducing-Splice-T-Fitting-Reducer/dp/B07C56NFMH/?_encoding=UTF8&amp;pd_rd_w=UaJ3N&amp;content-id=amzn1.sym.03bef33a-a357-4fe3-9505-7fd4d6236957&amp;pf_rd_p=03bef33a-a357-4fe3-9505-7fd4d6236957&amp;pf_rd_r=53G7CHBSGGV0FMHF09MA&amp;pd_rd_wg=WyWQL&amp;pd_rd_r=54679fae-e20d-4df7-b71d-badd8ce2c5a2&amp;ref_=pd_gw_ci_mcx_mr_hp_d&amp;th=1" TargetMode="External"/><Relationship Id="rId7" Type="http://schemas.openxmlformats.org/officeDocument/2006/relationships/hyperlink" Target="https://www.aliexpress.us/item/3256803098178312.html?spm=a2g0o.detail.1000013.11.23f375a2jLoRmV&amp;gps-id=pcDetailBottomMoreThisSeller&amp;scm=1007.13339.291025.0&amp;scm_id=1007.13339.291025.0&amp;scm-url=1007.13339.291025.0&amp;pvid=409347b5-cb82-4472-8899-77b2b0af99cc&amp;_t=gps-id:pcDetailBottomMoreThisSeller,scm-url:1007.13339.291025.0,pvid:409347b5-cb82-4472-8899-77b2b0af99cc,tpp_buckets:668%232846%238115%232000&amp;pdp_ext_f=%7B%22sku_id%22%3A%2212000025018074984%22%2C%22sceneId%22%3A%223339%22%7D&amp;pdp_npi=2%40dis%21USD%2132.0%2112.48%21%21%21%21%21%40210323a216663854959541393e0689%2112000025018074984%21rec" TargetMode="External"/><Relationship Id="rId8" Type="http://schemas.openxmlformats.org/officeDocument/2006/relationships/hyperlink" Target="https://tciprecision.com/product/SB-6061-0125-03-03/?gclid=Cj0KCQiAmaibBhCAARIsAKUlaKRtaBqXmbnJyTmt54W1H7plqmJ20DUvKbNFg1EmwSX7UPzvKjbTU3EaArXGEALw_wcB" TargetMode="Externa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amazon.com/Watts-SVGE10-Pre-Cut-Diameter-10-Foot/dp/B000HE5DUG?source=ps-sl-shoppingads-lpcontext&amp;ref_=fplfs&amp;psc=1&amp;smid=A19QRX9JDAKKB2" TargetMode="External"/><Relationship Id="rId10" Type="http://schemas.openxmlformats.org/officeDocument/2006/relationships/hyperlink" Target="http://alibaba.com/product-detail/Brand-New-Wholesale-China-Factory-Direct_1600077328888.html?fromMSite=true" TargetMode="External"/><Relationship Id="rId13" Type="http://schemas.openxmlformats.org/officeDocument/2006/relationships/hyperlink" Target="https://www.amazon.com/Lemoy-Connect-Fitting-Reverse-Fittings/dp/B07H2TR3LQ/ref=asc_df_B07H2TR3LQ/?tag=hyprod-20&amp;linkCode=df0&amp;hvadid=309763036017&amp;hvpos=&amp;hvnetw=g&amp;hvrand=6731042217393468556&amp;hvpone=&amp;hvptwo=&amp;hvqmt=&amp;hvdev=c&amp;hvdvcmdl=&amp;hvlocint=&amp;hvlocphy=9029982&amp;hvtargid=pla-575041870495&amp;psc=1" TargetMode="External"/><Relationship Id="rId12" Type="http://schemas.openxmlformats.org/officeDocument/2006/relationships/hyperlink" Target="https://www.amazon.com/Ez-Flo-98615-Clear-Vinyl-Tubing/dp/B07Q1D14HF/ref=asc_df_B07Q1D14HF/?tag=hyprod-20&amp;linkCode=df0&amp;hvadid=598346724930&amp;hvpos=&amp;hvnetw=g&amp;hvrand=12755586763498154460&amp;hvpone=&amp;hvptwo=&amp;hvqmt=&amp;hvdev=c&amp;hvdvcmdl=&amp;hvlocint=&amp;hvlocphy=9029982&amp;hvtargid=pla-1716161472207&amp;psc=1" TargetMode="External"/><Relationship Id="rId1" Type="http://schemas.openxmlformats.org/officeDocument/2006/relationships/hyperlink" Target="https://www.aliexpress.us/item/3256803098178312.html?spm=a2g0o.detail.1000013.11.23f375a2jLoRmV&amp;gps-id=pcDetailBottomMoreThisSeller&amp;scm=1007.13339.291025.0&amp;scm_id=1007.13339.291025.0&amp;scm-url=1007.13339.291025.0&amp;pvid=409347b5-cb82-4472-8899-77b2b0af99cc&amp;_t=gps-id:pcDetailBottomMoreThisSeller,scm-url:1007.13339.291025.0,pvid:409347b5-cb82-4472-8899-77b2b0af99cc,tpp_buckets:668%232846%238115%232000&amp;pdp_ext_f=%7B%22sku_id%22%3A%2212000025018074984%22%2C%22sceneId%22%3A%223339%22%7D&amp;pdp_npi=2%40dis%21USD%2132.0%2112.48%21%21%21%21%21%40210323a216663854959541393e0689%2112000025018074984%21rec" TargetMode="External"/><Relationship Id="rId2" Type="http://schemas.openxmlformats.org/officeDocument/2006/relationships/hyperlink" Target="https://gascylindersource.com/shop/helium-cylinders/20-cu-ft-steel-helium-cylinder/?srsltid=AYJSbAe7JSWserXhnC8e6gpdwp4SK3FnFdO5qR2Pt7XxqrNoJIZqE2b0QHw" TargetMode="External"/><Relationship Id="rId3" Type="http://schemas.openxmlformats.org/officeDocument/2006/relationships/hyperlink" Target="http://alibaba.com/product-detail/Brand-New-Wholesale-China-Factory-Direct_1600077328888.html?fromMSite=true" TargetMode="External"/><Relationship Id="rId4" Type="http://schemas.openxmlformats.org/officeDocument/2006/relationships/hyperlink" Target="https://www.amazon.com/Joywayus-Brass-Hose-Fittings-Adapter/dp/B082WZRV93/?_encoding=UTF8&amp;pd_rd_w=UaJ3N&amp;content-id=amzn1.sym.03bef33a-a357-4fe3-9505-7fd4d6236957&amp;pf_rd_p=03bef33a-a357-4fe3-9505-7fd4d6236957&amp;pf_rd_r=53G7CHBSGGV0FMHF09MA&amp;pd_rd_wg=WyWQL&amp;pd_rd_r=54679fae-e20d-4df7-b71d-badd8ce2c5a2&amp;ref_=pd_gw_ci_mcx_mr_hp_d" TargetMode="External"/><Relationship Id="rId9" Type="http://schemas.openxmlformats.org/officeDocument/2006/relationships/hyperlink" Target="https://www.google.com/shopping/product/6863587049888019581?q=air+regulators&amp;prds=eto:3202234537473026021_0,pid:13965022698086925297,rsk:PC_1864024556043075476" TargetMode="External"/><Relationship Id="rId14" Type="http://schemas.openxmlformats.org/officeDocument/2006/relationships/drawing" Target="../drawings/drawing2.xml"/><Relationship Id="rId5" Type="http://schemas.openxmlformats.org/officeDocument/2006/relationships/hyperlink" Target="https://www.amazon.com/Metalwork-Reducing-Splice-T-Fitting-Reducer/dp/B07C56NFMH/?_encoding=UTF8&amp;pd_rd_w=UaJ3N&amp;content-id=amzn1.sym.03bef33a-a357-4fe3-9505-7fd4d6236957&amp;pf_rd_p=03bef33a-a357-4fe3-9505-7fd4d6236957&amp;pf_rd_r=53G7CHBSGGV0FMHF09MA&amp;pd_rd_wg=WyWQL&amp;pd_rd_r=54679fae-e20d-4df7-b71d-badd8ce2c5a2&amp;ref_=pd_gw_ci_mcx_mr_hp_d&amp;th=1" TargetMode="External"/><Relationship Id="rId6" Type="http://schemas.openxmlformats.org/officeDocument/2006/relationships/hyperlink" Target="https://www.aliexpress.us/item/3256803098178312.html?spm=a2g0o.detail.1000013.11.23f375a2jLoRmV&amp;gps-id=pcDetailBottomMoreThisSeller&amp;scm=1007.13339.291025.0&amp;scm_id=1007.13339.291025.0&amp;scm-url=1007.13339.291025.0&amp;pvid=409347b5-cb82-4472-8899-77b2b0af99cc&amp;_t=gps-id:pcDetailBottomMoreThisSeller,scm-url:1007.13339.291025.0,pvid:409347b5-cb82-4472-8899-77b2b0af99cc,tpp_buckets:668%232846%238115%232000&amp;pdp_ext_f=%7B%22sku_id%22%3A%2212000025018074984%22%2C%22sceneId%22%3A%223339%22%7D&amp;pdp_npi=2%40dis%21USD%2132.0%2112.48%21%21%21%21%21%40210323a216663854959541393e0689%2112000025018074984%21rec" TargetMode="External"/><Relationship Id="rId7" Type="http://schemas.openxmlformats.org/officeDocument/2006/relationships/hyperlink" Target="https://tciprecision.com/product/SB-6061-0125-03-03/?gclid=Cj0KCQiAmaibBhCAARIsAKUlaKRtaBqXmbnJyTmt54W1H7plqmJ20DUvKbNFg1EmwSX7UPzvKjbTU3EaArXGEALw_wcB" TargetMode="External"/><Relationship Id="rId8" Type="http://schemas.openxmlformats.org/officeDocument/2006/relationships/hyperlink" Target="https://gascylindersource.com/shop/helium-cylinders/20-cu-ft-steel-helium-cylinder/?srsltid=AYJSbAe7JSWserXhnC8e6gpdwp4SK3FnFdO5qR2Pt7XxqrNoJIZqE2b0QHw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11.13"/>
    <col customWidth="1" min="3" max="3" width="24.5"/>
    <col customWidth="1" min="4" max="4" width="17.38"/>
    <col customWidth="1" min="5" max="5" width="24.75"/>
    <col customWidth="1" min="6" max="6" width="28.88"/>
    <col customWidth="1" min="7" max="7" width="17.0"/>
    <col customWidth="1" min="8" max="8" width="21.5"/>
    <col customWidth="1" min="9" max="9" width="12.38"/>
    <col customWidth="1" min="11" max="11" width="10.5"/>
    <col customWidth="1" min="12" max="12" width="24.25"/>
    <col customWidth="1" min="13" max="13" width="12.25"/>
    <col customWidth="1" min="14" max="14" width="3.63"/>
    <col customWidth="1" min="15" max="15" width="13.38"/>
    <col customWidth="1" min="16" max="16" width="12.5"/>
    <col customWidth="1" min="18" max="18" width="17.38"/>
  </cols>
  <sheetData>
    <row r="3">
      <c r="B3" s="1"/>
      <c r="C3" s="2"/>
    </row>
    <row r="4">
      <c r="B4" s="3" t="s">
        <v>0</v>
      </c>
      <c r="C4" s="3" t="s">
        <v>1</v>
      </c>
    </row>
    <row r="5">
      <c r="B5" s="3" t="s">
        <v>2</v>
      </c>
      <c r="C5" s="3" t="s">
        <v>3</v>
      </c>
    </row>
    <row r="6"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</row>
    <row r="7">
      <c r="B7" s="5" t="s">
        <v>14</v>
      </c>
      <c r="C7" s="5" t="s">
        <v>15</v>
      </c>
      <c r="D7" s="6">
        <v>5.0</v>
      </c>
      <c r="E7" s="5" t="s">
        <v>16</v>
      </c>
      <c r="F7" s="5" t="s">
        <v>17</v>
      </c>
      <c r="G7" s="5" t="s">
        <v>18</v>
      </c>
      <c r="H7" s="7">
        <v>12.38</v>
      </c>
      <c r="I7" s="7">
        <f t="shared" ref="I7:I13" si="1">H7*D7</f>
        <v>61.9</v>
      </c>
      <c r="J7" s="8" t="s">
        <v>19</v>
      </c>
      <c r="K7" s="9"/>
    </row>
    <row r="8">
      <c r="B8" s="5" t="s">
        <v>20</v>
      </c>
      <c r="C8" s="5" t="s">
        <v>21</v>
      </c>
      <c r="D8" s="6">
        <v>1.0</v>
      </c>
      <c r="E8" s="5" t="s">
        <v>22</v>
      </c>
      <c r="F8" s="5" t="s">
        <v>23</v>
      </c>
      <c r="G8" s="5" t="s">
        <v>24</v>
      </c>
      <c r="H8" s="7">
        <v>80.0</v>
      </c>
      <c r="I8" s="7">
        <f t="shared" si="1"/>
        <v>80</v>
      </c>
      <c r="J8" s="8" t="s">
        <v>19</v>
      </c>
      <c r="K8" s="9"/>
    </row>
    <row r="9">
      <c r="B9" s="5" t="s">
        <v>25</v>
      </c>
      <c r="C9" s="5" t="s">
        <v>26</v>
      </c>
      <c r="D9" s="6">
        <v>1.0</v>
      </c>
      <c r="E9" s="5" t="s">
        <v>27</v>
      </c>
      <c r="F9" s="5" t="s">
        <v>28</v>
      </c>
      <c r="G9" s="5" t="s">
        <v>29</v>
      </c>
      <c r="H9" s="7">
        <v>170.0</v>
      </c>
      <c r="I9" s="7">
        <f t="shared" si="1"/>
        <v>170</v>
      </c>
      <c r="J9" s="5" t="s">
        <v>30</v>
      </c>
      <c r="K9" s="9"/>
    </row>
    <row r="10">
      <c r="B10" s="5" t="s">
        <v>31</v>
      </c>
      <c r="C10" s="5" t="s">
        <v>32</v>
      </c>
      <c r="D10" s="6">
        <v>1.0</v>
      </c>
      <c r="E10" s="5" t="s">
        <v>33</v>
      </c>
      <c r="F10" s="5" t="s">
        <v>34</v>
      </c>
      <c r="G10" s="5" t="s">
        <v>35</v>
      </c>
      <c r="H10" s="7">
        <v>280.0</v>
      </c>
      <c r="I10" s="7">
        <f t="shared" si="1"/>
        <v>280</v>
      </c>
      <c r="J10" s="8" t="s">
        <v>19</v>
      </c>
      <c r="K10" s="9"/>
    </row>
    <row r="11">
      <c r="B11" s="5" t="s">
        <v>36</v>
      </c>
      <c r="C11" s="5" t="s">
        <v>37</v>
      </c>
      <c r="D11" s="6">
        <v>1.0</v>
      </c>
      <c r="E11" s="5" t="s">
        <v>38</v>
      </c>
      <c r="F11" s="5" t="s">
        <v>39</v>
      </c>
      <c r="G11" s="5" t="s">
        <v>40</v>
      </c>
      <c r="H11" s="7">
        <v>0.0</v>
      </c>
      <c r="I11" s="7">
        <f t="shared" si="1"/>
        <v>0</v>
      </c>
      <c r="J11" s="5" t="s">
        <v>30</v>
      </c>
      <c r="K11" s="9"/>
    </row>
    <row r="12">
      <c r="B12" s="5" t="s">
        <v>41</v>
      </c>
      <c r="C12" s="5" t="s">
        <v>42</v>
      </c>
      <c r="D12" s="6">
        <v>1.0</v>
      </c>
      <c r="E12" s="5" t="s">
        <v>43</v>
      </c>
      <c r="F12" s="5" t="s">
        <v>44</v>
      </c>
      <c r="G12" s="5" t="s">
        <v>29</v>
      </c>
      <c r="H12" s="7">
        <v>27.68</v>
      </c>
      <c r="I12" s="7">
        <f t="shared" si="1"/>
        <v>27.68</v>
      </c>
      <c r="J12" s="8" t="s">
        <v>19</v>
      </c>
      <c r="K12" s="9"/>
    </row>
    <row r="13">
      <c r="B13" s="5" t="s">
        <v>45</v>
      </c>
      <c r="C13" s="5" t="s">
        <v>46</v>
      </c>
      <c r="D13" s="6">
        <v>1.0</v>
      </c>
      <c r="E13" s="5" t="s">
        <v>47</v>
      </c>
      <c r="F13" s="5" t="s">
        <v>48</v>
      </c>
      <c r="G13" s="5" t="s">
        <v>49</v>
      </c>
      <c r="H13" s="7">
        <v>50.0</v>
      </c>
      <c r="I13" s="7">
        <f t="shared" si="1"/>
        <v>50</v>
      </c>
      <c r="J13" s="5" t="s">
        <v>30</v>
      </c>
      <c r="K13" s="9"/>
    </row>
    <row r="14">
      <c r="B14" s="5" t="s">
        <v>50</v>
      </c>
      <c r="C14" s="5" t="s">
        <v>51</v>
      </c>
      <c r="D14" s="6">
        <v>1.0</v>
      </c>
      <c r="E14" s="5" t="s">
        <v>52</v>
      </c>
      <c r="F14" s="5" t="s">
        <v>53</v>
      </c>
      <c r="G14" s="5" t="s">
        <v>54</v>
      </c>
      <c r="H14" s="7" t="s">
        <v>55</v>
      </c>
      <c r="I14" s="7">
        <v>20000.0</v>
      </c>
      <c r="J14" s="5" t="s">
        <v>30</v>
      </c>
      <c r="K14" s="9"/>
    </row>
    <row r="15">
      <c r="B15" s="5" t="s">
        <v>56</v>
      </c>
      <c r="C15" s="10" t="s">
        <v>57</v>
      </c>
      <c r="D15" s="6">
        <v>10.0</v>
      </c>
      <c r="E15" s="10" t="s">
        <v>58</v>
      </c>
      <c r="F15" s="5" t="s">
        <v>59</v>
      </c>
      <c r="G15" s="11" t="s">
        <v>60</v>
      </c>
      <c r="H15" s="7">
        <v>1.4</v>
      </c>
      <c r="I15" s="7">
        <f>H15*D15</f>
        <v>14</v>
      </c>
      <c r="J15" s="8" t="s">
        <v>19</v>
      </c>
      <c r="K15" s="9"/>
    </row>
    <row r="16">
      <c r="B16" s="5" t="s">
        <v>61</v>
      </c>
      <c r="C16" s="10" t="s">
        <v>62</v>
      </c>
      <c r="D16" s="6">
        <v>1.0</v>
      </c>
      <c r="E16" s="10" t="s">
        <v>63</v>
      </c>
      <c r="F16" s="5" t="s">
        <v>64</v>
      </c>
      <c r="G16" s="11" t="s">
        <v>64</v>
      </c>
      <c r="H16" s="7">
        <v>25.0</v>
      </c>
      <c r="I16" s="7">
        <v>25.0</v>
      </c>
      <c r="J16" s="12" t="s">
        <v>65</v>
      </c>
      <c r="K16" s="5" t="s">
        <v>66</v>
      </c>
    </row>
    <row r="17">
      <c r="B17" s="5" t="s">
        <v>67</v>
      </c>
      <c r="C17" s="10" t="s">
        <v>68</v>
      </c>
      <c r="D17" s="6"/>
      <c r="E17" s="10" t="s">
        <v>69</v>
      </c>
      <c r="F17" s="5" t="s">
        <v>64</v>
      </c>
      <c r="G17" s="11" t="s">
        <v>64</v>
      </c>
      <c r="H17" s="7">
        <v>30.0</v>
      </c>
      <c r="I17" s="7">
        <v>30.0</v>
      </c>
      <c r="J17" s="12" t="s">
        <v>70</v>
      </c>
      <c r="K17" s="5" t="s">
        <v>66</v>
      </c>
    </row>
    <row r="18">
      <c r="B18" s="5" t="s">
        <v>71</v>
      </c>
      <c r="C18" s="10" t="s">
        <v>72</v>
      </c>
      <c r="D18" s="6">
        <v>2.0</v>
      </c>
      <c r="E18" s="10" t="s">
        <v>73</v>
      </c>
      <c r="F18" s="5" t="s">
        <v>59</v>
      </c>
      <c r="G18" s="11" t="s">
        <v>60</v>
      </c>
      <c r="H18" s="7">
        <v>3.65</v>
      </c>
      <c r="I18" s="7">
        <f>H18*D18</f>
        <v>7.3</v>
      </c>
      <c r="J18" s="8" t="s">
        <v>19</v>
      </c>
      <c r="K18" s="9"/>
    </row>
    <row r="19">
      <c r="H19" s="13" t="s">
        <v>74</v>
      </c>
      <c r="I19" s="14">
        <f>SUM(I7,I8,I10,I12,I15,I18)</f>
        <v>470.88</v>
      </c>
    </row>
    <row r="20">
      <c r="H20" s="13" t="s">
        <v>75</v>
      </c>
      <c r="I20" s="15" t="str">
        <f>IFS(I19 &gt; 500, "Over Budget", I19 &lt; 500, "Under Budget")</f>
        <v>Under Budget</v>
      </c>
    </row>
    <row r="21">
      <c r="I21" s="16"/>
    </row>
    <row r="25">
      <c r="B25" s="17"/>
      <c r="C25" s="17"/>
    </row>
    <row r="26">
      <c r="B26" s="17"/>
      <c r="C26" s="17"/>
      <c r="K26" s="17"/>
      <c r="L26" s="17"/>
    </row>
    <row r="27">
      <c r="B27" s="17"/>
      <c r="C27" s="17"/>
      <c r="D27" s="17"/>
      <c r="E27" s="17"/>
      <c r="F27" s="17"/>
      <c r="G27" s="17"/>
      <c r="H27" s="17"/>
      <c r="K27" s="17"/>
      <c r="L27" s="17"/>
    </row>
    <row r="28">
      <c r="B28" s="17"/>
      <c r="C28" s="17"/>
      <c r="D28" s="17"/>
      <c r="E28" s="17"/>
      <c r="F28" s="17"/>
      <c r="G28" s="17"/>
      <c r="H28" s="17"/>
      <c r="K28" s="17"/>
      <c r="L28" s="17"/>
      <c r="M28" s="17"/>
      <c r="N28" s="17"/>
      <c r="O28" s="17"/>
      <c r="P28" s="17"/>
      <c r="Q28" s="17"/>
      <c r="R28" s="17"/>
    </row>
    <row r="29">
      <c r="B29" s="17"/>
      <c r="C29" s="17"/>
      <c r="D29" s="17"/>
      <c r="E29" s="17"/>
      <c r="F29" s="17"/>
      <c r="G29" s="17"/>
      <c r="H29" s="17"/>
      <c r="K29" s="17"/>
      <c r="L29" s="17"/>
      <c r="M29" s="17"/>
      <c r="N29" s="17"/>
      <c r="O29" s="18"/>
      <c r="P29" s="19"/>
      <c r="Q29" s="17"/>
      <c r="R29" s="17"/>
    </row>
    <row r="30">
      <c r="B30" s="17"/>
      <c r="C30" s="17"/>
      <c r="D30" s="17"/>
      <c r="E30" s="17"/>
      <c r="F30" s="17"/>
      <c r="G30" s="17"/>
      <c r="H30" s="17"/>
      <c r="K30" s="17"/>
      <c r="L30" s="17"/>
      <c r="M30" s="17"/>
      <c r="N30" s="17"/>
      <c r="O30" s="18"/>
      <c r="P30" s="19"/>
      <c r="Q30" s="17"/>
      <c r="R30" s="17"/>
    </row>
    <row r="31">
      <c r="B31" s="17"/>
      <c r="C31" s="17"/>
      <c r="D31" s="17"/>
      <c r="E31" s="17"/>
      <c r="F31" s="17"/>
      <c r="G31" s="17"/>
      <c r="H31" s="17"/>
      <c r="K31" s="17"/>
      <c r="L31" s="17"/>
      <c r="M31" s="17"/>
      <c r="N31" s="17"/>
      <c r="O31" s="18"/>
      <c r="P31" s="19"/>
      <c r="Q31" s="17"/>
      <c r="R31" s="17"/>
    </row>
    <row r="32">
      <c r="B32" s="20" t="s">
        <v>76</v>
      </c>
      <c r="C32" s="2"/>
      <c r="M32" s="17"/>
      <c r="N32" s="17"/>
      <c r="O32" s="18"/>
      <c r="P32" s="19"/>
      <c r="Q32" s="17"/>
      <c r="R32" s="17"/>
    </row>
    <row r="33">
      <c r="B33" s="3" t="s">
        <v>0</v>
      </c>
      <c r="C33" s="3" t="s">
        <v>1</v>
      </c>
      <c r="M33" s="17"/>
      <c r="N33" s="17"/>
      <c r="O33" s="18"/>
      <c r="P33" s="19"/>
      <c r="Q33" s="17"/>
      <c r="R33" s="17"/>
    </row>
    <row r="34">
      <c r="B34" s="3" t="s">
        <v>2</v>
      </c>
      <c r="C34" s="3" t="s">
        <v>3</v>
      </c>
      <c r="M34" s="17"/>
      <c r="N34" s="17"/>
      <c r="O34" s="18"/>
      <c r="P34" s="19"/>
      <c r="Q34" s="17"/>
      <c r="R34" s="17"/>
    </row>
    <row r="35">
      <c r="B35" s="4" t="s">
        <v>4</v>
      </c>
      <c r="C35" s="4" t="s">
        <v>5</v>
      </c>
      <c r="D35" s="4" t="s">
        <v>6</v>
      </c>
      <c r="E35" s="4" t="s">
        <v>7</v>
      </c>
      <c r="F35" s="4" t="s">
        <v>8</v>
      </c>
      <c r="G35" s="4" t="s">
        <v>9</v>
      </c>
      <c r="H35" s="4" t="s">
        <v>10</v>
      </c>
      <c r="I35" s="4" t="s">
        <v>11</v>
      </c>
      <c r="J35" s="4" t="s">
        <v>12</v>
      </c>
      <c r="M35" s="17"/>
      <c r="N35" s="17"/>
      <c r="O35" s="18"/>
      <c r="P35" s="19"/>
      <c r="Q35" s="17"/>
      <c r="R35" s="17"/>
    </row>
    <row r="36">
      <c r="B36" s="5" t="s">
        <v>77</v>
      </c>
      <c r="C36" s="5" t="s">
        <v>78</v>
      </c>
      <c r="D36" s="5">
        <v>1.0</v>
      </c>
      <c r="E36" s="5" t="s">
        <v>79</v>
      </c>
      <c r="F36" s="5" t="s">
        <v>80</v>
      </c>
      <c r="G36" s="5" t="s">
        <v>81</v>
      </c>
      <c r="H36" s="21">
        <v>7.99</v>
      </c>
      <c r="I36" s="22">
        <f t="shared" ref="I36:I46" si="2">H36*D36</f>
        <v>7.99</v>
      </c>
      <c r="J36" s="5" t="s">
        <v>30</v>
      </c>
      <c r="M36" s="17"/>
      <c r="N36" s="17"/>
      <c r="O36" s="18"/>
      <c r="P36" s="19"/>
      <c r="Q36" s="17"/>
      <c r="R36" s="17"/>
    </row>
    <row r="37">
      <c r="B37" s="5" t="s">
        <v>14</v>
      </c>
      <c r="C37" s="5" t="s">
        <v>15</v>
      </c>
      <c r="D37" s="5">
        <v>5.0</v>
      </c>
      <c r="E37" s="5" t="s">
        <v>16</v>
      </c>
      <c r="F37" s="5" t="s">
        <v>17</v>
      </c>
      <c r="G37" s="5" t="s">
        <v>18</v>
      </c>
      <c r="H37" s="21">
        <v>12.38</v>
      </c>
      <c r="I37" s="22">
        <f t="shared" si="2"/>
        <v>61.9</v>
      </c>
      <c r="J37" s="8" t="s">
        <v>19</v>
      </c>
      <c r="M37" s="17"/>
      <c r="N37" s="17"/>
      <c r="O37" s="18"/>
      <c r="P37" s="19"/>
      <c r="Q37" s="17"/>
      <c r="R37" s="17"/>
    </row>
    <row r="38">
      <c r="B38" s="5" t="s">
        <v>20</v>
      </c>
      <c r="C38" s="5" t="s">
        <v>82</v>
      </c>
      <c r="D38" s="5">
        <v>6.0</v>
      </c>
      <c r="E38" s="23" t="s">
        <v>83</v>
      </c>
      <c r="F38" s="23" t="s">
        <v>84</v>
      </c>
      <c r="G38" s="5" t="s">
        <v>85</v>
      </c>
      <c r="H38" s="21">
        <v>41.91</v>
      </c>
      <c r="I38" s="22">
        <f t="shared" si="2"/>
        <v>251.46</v>
      </c>
      <c r="J38" s="8" t="s">
        <v>19</v>
      </c>
      <c r="M38" s="17"/>
      <c r="N38" s="17"/>
      <c r="O38" s="18"/>
      <c r="P38" s="19"/>
      <c r="Q38" s="17"/>
      <c r="R38" s="17"/>
    </row>
    <row r="39">
      <c r="B39" s="5" t="s">
        <v>25</v>
      </c>
      <c r="C39" s="5" t="s">
        <v>21</v>
      </c>
      <c r="D39" s="5">
        <v>1.0</v>
      </c>
      <c r="E39" s="5" t="s">
        <v>22</v>
      </c>
      <c r="F39" s="5" t="s">
        <v>23</v>
      </c>
      <c r="G39" s="5" t="s">
        <v>24</v>
      </c>
      <c r="H39" s="21">
        <v>80.0</v>
      </c>
      <c r="I39" s="22">
        <f t="shared" si="2"/>
        <v>80</v>
      </c>
      <c r="J39" s="8" t="s">
        <v>19</v>
      </c>
      <c r="M39" s="17"/>
      <c r="N39" s="17"/>
      <c r="O39" s="18"/>
      <c r="P39" s="19"/>
      <c r="Q39" s="17"/>
      <c r="R39" s="17"/>
    </row>
    <row r="40">
      <c r="B40" s="5" t="s">
        <v>31</v>
      </c>
      <c r="C40" s="5" t="s">
        <v>26</v>
      </c>
      <c r="D40" s="5">
        <v>1.0</v>
      </c>
      <c r="E40" s="5" t="s">
        <v>27</v>
      </c>
      <c r="F40" s="5" t="s">
        <v>28</v>
      </c>
      <c r="G40" s="5" t="s">
        <v>29</v>
      </c>
      <c r="H40" s="21">
        <v>170.0</v>
      </c>
      <c r="I40" s="22">
        <f t="shared" si="2"/>
        <v>170</v>
      </c>
      <c r="J40" s="5" t="s">
        <v>30</v>
      </c>
      <c r="M40" s="17"/>
      <c r="N40" s="17"/>
      <c r="O40" s="18"/>
      <c r="P40" s="24"/>
      <c r="Q40" s="17"/>
      <c r="R40" s="17"/>
    </row>
    <row r="41">
      <c r="B41" s="5" t="s">
        <v>36</v>
      </c>
      <c r="C41" s="5" t="s">
        <v>86</v>
      </c>
      <c r="D41" s="5">
        <v>3.0</v>
      </c>
      <c r="E41" s="5" t="s">
        <v>87</v>
      </c>
      <c r="F41" s="5" t="s">
        <v>88</v>
      </c>
      <c r="G41" s="5" t="s">
        <v>89</v>
      </c>
      <c r="H41" s="21">
        <v>19.33</v>
      </c>
      <c r="I41" s="22">
        <f t="shared" si="2"/>
        <v>57.99</v>
      </c>
      <c r="J41" s="8" t="s">
        <v>19</v>
      </c>
    </row>
    <row r="42">
      <c r="B42" s="5" t="s">
        <v>41</v>
      </c>
      <c r="C42" s="5" t="s">
        <v>32</v>
      </c>
      <c r="D42" s="5">
        <v>1.0</v>
      </c>
      <c r="E42" s="5" t="s">
        <v>33</v>
      </c>
      <c r="F42" s="5" t="s">
        <v>34</v>
      </c>
      <c r="G42" s="5" t="s">
        <v>35</v>
      </c>
      <c r="H42" s="21">
        <v>280.0</v>
      </c>
      <c r="I42" s="22">
        <f t="shared" si="2"/>
        <v>280</v>
      </c>
      <c r="J42" s="8" t="s">
        <v>19</v>
      </c>
    </row>
    <row r="43">
      <c r="B43" s="5" t="s">
        <v>45</v>
      </c>
      <c r="C43" s="5" t="s">
        <v>90</v>
      </c>
      <c r="D43" s="5">
        <v>1.0</v>
      </c>
      <c r="E43" s="5" t="s">
        <v>91</v>
      </c>
      <c r="F43" s="5" t="s">
        <v>92</v>
      </c>
      <c r="G43" s="5" t="s">
        <v>93</v>
      </c>
      <c r="H43" s="21">
        <v>7.6</v>
      </c>
      <c r="I43" s="22">
        <f t="shared" si="2"/>
        <v>7.6</v>
      </c>
      <c r="J43" s="8" t="s">
        <v>19</v>
      </c>
    </row>
    <row r="44">
      <c r="B44" s="5" t="s">
        <v>50</v>
      </c>
      <c r="C44" s="5" t="s">
        <v>94</v>
      </c>
      <c r="D44" s="5">
        <v>3.0</v>
      </c>
      <c r="E44" s="5" t="s">
        <v>95</v>
      </c>
      <c r="F44" s="5" t="s">
        <v>96</v>
      </c>
      <c r="G44" s="5" t="s">
        <v>93</v>
      </c>
      <c r="H44" s="21">
        <v>3.48</v>
      </c>
      <c r="I44" s="22">
        <f t="shared" si="2"/>
        <v>10.44</v>
      </c>
      <c r="J44" s="8" t="s">
        <v>19</v>
      </c>
    </row>
    <row r="45">
      <c r="B45" s="5" t="s">
        <v>56</v>
      </c>
      <c r="C45" s="5" t="s">
        <v>97</v>
      </c>
      <c r="D45" s="5">
        <v>1.0</v>
      </c>
      <c r="E45" s="5" t="s">
        <v>98</v>
      </c>
      <c r="F45" s="5" t="s">
        <v>99</v>
      </c>
      <c r="G45" s="5" t="s">
        <v>93</v>
      </c>
      <c r="H45" s="21">
        <v>12.99</v>
      </c>
      <c r="I45" s="22">
        <f t="shared" si="2"/>
        <v>12.99</v>
      </c>
      <c r="J45" s="8" t="s">
        <v>19</v>
      </c>
      <c r="N45" s="2"/>
      <c r="O45" s="2"/>
      <c r="P45" s="2"/>
    </row>
    <row r="46">
      <c r="B46" s="5" t="s">
        <v>61</v>
      </c>
      <c r="C46" s="5" t="s">
        <v>100</v>
      </c>
      <c r="D46" s="5">
        <v>1.0</v>
      </c>
      <c r="E46" s="5" t="s">
        <v>47</v>
      </c>
      <c r="F46" s="5" t="s">
        <v>48</v>
      </c>
      <c r="G46" s="5" t="s">
        <v>49</v>
      </c>
      <c r="H46" s="21">
        <v>50.0</v>
      </c>
      <c r="I46" s="22">
        <f t="shared" si="2"/>
        <v>50</v>
      </c>
      <c r="J46" s="5" t="s">
        <v>30</v>
      </c>
      <c r="N46" s="2"/>
      <c r="O46" s="2"/>
      <c r="P46" s="2"/>
    </row>
    <row r="47">
      <c r="B47" s="5" t="s">
        <v>67</v>
      </c>
      <c r="C47" s="5" t="s">
        <v>51</v>
      </c>
      <c r="D47" s="5">
        <v>1.0</v>
      </c>
      <c r="E47" s="5" t="s">
        <v>52</v>
      </c>
      <c r="F47" s="5" t="s">
        <v>53</v>
      </c>
      <c r="G47" s="5" t="s">
        <v>54</v>
      </c>
      <c r="H47" s="21" t="s">
        <v>55</v>
      </c>
      <c r="I47" s="25">
        <v>20000.0</v>
      </c>
      <c r="J47" s="5" t="s">
        <v>30</v>
      </c>
      <c r="N47" s="2"/>
      <c r="O47" s="2"/>
      <c r="P47" s="2"/>
    </row>
    <row r="48">
      <c r="H48" s="13" t="s">
        <v>101</v>
      </c>
      <c r="I48" s="26">
        <f>SUM(I36:I47)</f>
        <v>20990.37</v>
      </c>
      <c r="N48" s="2"/>
      <c r="O48" s="2"/>
      <c r="P48" s="2"/>
    </row>
    <row r="49">
      <c r="H49" s="13" t="s">
        <v>74</v>
      </c>
      <c r="I49" s="26">
        <f>SUM(I37:I38,I39,I41,I42,I43:I45)</f>
        <v>762.38</v>
      </c>
      <c r="N49" s="2"/>
      <c r="O49" s="2"/>
      <c r="P49" s="2"/>
    </row>
    <row r="50">
      <c r="H50" s="13" t="s">
        <v>75</v>
      </c>
      <c r="I50" s="27" t="str">
        <f>IFS(I49 &gt; 500, "Over Budget", I49 &lt; 500, "Under Budget")</f>
        <v>Over Budget</v>
      </c>
      <c r="N50" s="2"/>
      <c r="O50" s="2"/>
      <c r="P50" s="2"/>
      <c r="Q50" s="2"/>
      <c r="R50" s="2"/>
      <c r="S50" s="2"/>
    </row>
    <row r="51">
      <c r="I51" s="16"/>
      <c r="N51" s="2"/>
      <c r="O51" s="2"/>
      <c r="P51" s="2"/>
      <c r="Q51" s="2"/>
      <c r="R51" s="2"/>
      <c r="S51" s="2"/>
    </row>
    <row r="52">
      <c r="N52" s="2"/>
      <c r="O52" s="2"/>
      <c r="P52" s="2"/>
    </row>
    <row r="53">
      <c r="N53" s="2"/>
      <c r="O53" s="2"/>
      <c r="P53" s="2"/>
    </row>
    <row r="54">
      <c r="N54" s="2"/>
      <c r="O54" s="2"/>
      <c r="P54" s="2"/>
    </row>
    <row r="55">
      <c r="B55" s="17"/>
      <c r="C55" s="17"/>
    </row>
    <row r="56">
      <c r="B56" s="17"/>
      <c r="C56" s="17"/>
      <c r="K56" s="17"/>
      <c r="L56" s="17"/>
    </row>
    <row r="57">
      <c r="B57" s="17"/>
      <c r="C57" s="17"/>
      <c r="D57" s="17"/>
      <c r="E57" s="17"/>
      <c r="F57" s="17"/>
      <c r="G57" s="17"/>
      <c r="H57" s="17"/>
      <c r="K57" s="17"/>
      <c r="L57" s="17"/>
    </row>
    <row r="58">
      <c r="B58" s="17"/>
      <c r="C58" s="17"/>
      <c r="D58" s="17"/>
      <c r="E58" s="17"/>
      <c r="F58" s="17"/>
      <c r="G58" s="17"/>
      <c r="H58" s="17"/>
      <c r="K58" s="17"/>
      <c r="L58" s="17"/>
    </row>
    <row r="59">
      <c r="B59" s="17"/>
      <c r="C59" s="17"/>
      <c r="D59" s="17"/>
      <c r="E59" s="18"/>
      <c r="F59" s="24"/>
      <c r="G59" s="17"/>
      <c r="H59" s="17"/>
    </row>
    <row r="60">
      <c r="G60" s="17"/>
      <c r="H60" s="28"/>
    </row>
  </sheetData>
  <conditionalFormatting sqref="I20 I50">
    <cfRule type="containsText" dxfId="0" priority="1" operator="containsText" text="Over Budget">
      <formula>NOT(ISERROR(SEARCH(("Over Budget"),(I20))))</formula>
    </cfRule>
  </conditionalFormatting>
  <conditionalFormatting sqref="I20 I50">
    <cfRule type="containsText" dxfId="1" priority="2" operator="containsText" text="Under Budget">
      <formula>NOT(ISERROR(SEARCH(("Under Budget"),(I20))))</formula>
    </cfRule>
  </conditionalFormatting>
  <hyperlinks>
    <hyperlink r:id="rId1" ref="J7"/>
    <hyperlink r:id="rId2" ref="J8"/>
    <hyperlink r:id="rId3" ref="J10"/>
    <hyperlink r:id="rId4" ref="J12"/>
    <hyperlink r:id="rId5" ref="J15"/>
    <hyperlink r:id="rId6" ref="J18"/>
    <hyperlink r:id="rId7" ref="J37"/>
    <hyperlink r:id="rId8" ref="J38"/>
    <hyperlink r:id="rId9" ref="J39"/>
    <hyperlink r:id="rId10" ref="J41"/>
    <hyperlink r:id="rId11" ref="J42"/>
    <hyperlink r:id="rId12" ref="J43"/>
    <hyperlink r:id="rId13" ref="J44"/>
    <hyperlink r:id="rId14" ref="J45"/>
  </hyperlinks>
  <printOptions gridLines="1" horizontalCentered="1"/>
  <pageMargins bottom="0.75" footer="0.0" header="0.0" left="0.7" right="0.7" top="0.75"/>
  <pageSetup cellComments="atEnd" orientation="landscape" pageOrder="overThenDown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3" max="3" width="24.63"/>
    <col customWidth="1" min="5" max="5" width="25.0"/>
    <col customWidth="1" min="6" max="6" width="17.38"/>
    <col customWidth="1" min="7" max="7" width="15.75"/>
    <col customWidth="1" min="10" max="10" width="13.38"/>
  </cols>
  <sheetData>
    <row r="3">
      <c r="B3" s="1"/>
      <c r="C3" s="2"/>
    </row>
    <row r="4">
      <c r="B4" s="3" t="s">
        <v>0</v>
      </c>
      <c r="C4" s="3" t="s">
        <v>1</v>
      </c>
    </row>
    <row r="5">
      <c r="B5" s="3" t="s">
        <v>2</v>
      </c>
      <c r="C5" s="3" t="s">
        <v>3</v>
      </c>
    </row>
    <row r="6">
      <c r="B6" s="4" t="s">
        <v>4</v>
      </c>
      <c r="C6" s="4" t="s">
        <v>5</v>
      </c>
      <c r="D6" s="4" t="s">
        <v>6</v>
      </c>
      <c r="E6" s="4" t="s">
        <v>7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102</v>
      </c>
    </row>
    <row r="7">
      <c r="B7" s="5" t="s">
        <v>14</v>
      </c>
      <c r="C7" s="5" t="s">
        <v>15</v>
      </c>
      <c r="D7" s="5">
        <v>5.0</v>
      </c>
      <c r="E7" s="5" t="s">
        <v>16</v>
      </c>
      <c r="F7" s="5" t="s">
        <v>18</v>
      </c>
      <c r="G7" s="21">
        <v>12.38</v>
      </c>
      <c r="H7" s="22">
        <f t="shared" ref="H7:H11" si="1">G7*D7</f>
        <v>61.9</v>
      </c>
      <c r="I7" s="8" t="s">
        <v>19</v>
      </c>
      <c r="J7" s="5" t="s">
        <v>103</v>
      </c>
    </row>
    <row r="8">
      <c r="B8" s="5" t="s">
        <v>20</v>
      </c>
      <c r="C8" s="5" t="s">
        <v>21</v>
      </c>
      <c r="D8" s="5">
        <v>1.0</v>
      </c>
      <c r="E8" s="5" t="s">
        <v>22</v>
      </c>
      <c r="F8" s="5" t="s">
        <v>24</v>
      </c>
      <c r="G8" s="21">
        <v>80.0</v>
      </c>
      <c r="H8" s="22">
        <f t="shared" si="1"/>
        <v>80</v>
      </c>
      <c r="I8" s="8" t="s">
        <v>19</v>
      </c>
      <c r="J8" s="5" t="s">
        <v>103</v>
      </c>
    </row>
    <row r="9">
      <c r="B9" s="5" t="s">
        <v>25</v>
      </c>
      <c r="C9" s="5" t="s">
        <v>26</v>
      </c>
      <c r="D9" s="5">
        <v>1.0</v>
      </c>
      <c r="E9" s="5" t="s">
        <v>27</v>
      </c>
      <c r="F9" s="5" t="s">
        <v>29</v>
      </c>
      <c r="G9" s="21">
        <v>170.0</v>
      </c>
      <c r="H9" s="22">
        <f t="shared" si="1"/>
        <v>170</v>
      </c>
      <c r="I9" s="5" t="s">
        <v>30</v>
      </c>
      <c r="J9" s="5" t="s">
        <v>103</v>
      </c>
    </row>
    <row r="10">
      <c r="B10" s="5" t="s">
        <v>31</v>
      </c>
      <c r="C10" s="5" t="s">
        <v>32</v>
      </c>
      <c r="D10" s="5">
        <v>1.0</v>
      </c>
      <c r="E10" s="5" t="s">
        <v>33</v>
      </c>
      <c r="F10" s="5" t="s">
        <v>35</v>
      </c>
      <c r="G10" s="21">
        <v>280.0</v>
      </c>
      <c r="H10" s="22">
        <f t="shared" si="1"/>
        <v>280</v>
      </c>
      <c r="I10" s="8" t="s">
        <v>19</v>
      </c>
      <c r="J10" s="5" t="s">
        <v>103</v>
      </c>
    </row>
    <row r="11">
      <c r="B11" s="5" t="s">
        <v>36</v>
      </c>
      <c r="C11" s="5" t="s">
        <v>37</v>
      </c>
      <c r="D11" s="5">
        <v>1.0</v>
      </c>
      <c r="E11" s="5" t="s">
        <v>38</v>
      </c>
      <c r="F11" s="5" t="s">
        <v>40</v>
      </c>
      <c r="G11" s="21">
        <v>0.0</v>
      </c>
      <c r="H11" s="22">
        <f t="shared" si="1"/>
        <v>0</v>
      </c>
      <c r="I11" s="5" t="s">
        <v>30</v>
      </c>
      <c r="J11" s="5" t="s">
        <v>103</v>
      </c>
    </row>
    <row r="12">
      <c r="B12" s="5" t="s">
        <v>41</v>
      </c>
      <c r="C12" s="5" t="s">
        <v>42</v>
      </c>
      <c r="D12" s="29">
        <v>1.0</v>
      </c>
      <c r="E12" s="5" t="s">
        <v>43</v>
      </c>
      <c r="F12" s="5" t="s">
        <v>29</v>
      </c>
      <c r="G12" s="30">
        <v>27.68</v>
      </c>
      <c r="H12" s="21">
        <v>27.68</v>
      </c>
      <c r="I12" s="6" t="s">
        <v>104</v>
      </c>
      <c r="J12" s="31" t="s">
        <v>103</v>
      </c>
    </row>
    <row r="13">
      <c r="B13" s="5" t="s">
        <v>45</v>
      </c>
      <c r="C13" s="5" t="s">
        <v>46</v>
      </c>
      <c r="D13" s="5">
        <v>1.0</v>
      </c>
      <c r="E13" s="5" t="s">
        <v>47</v>
      </c>
      <c r="F13" s="5" t="s">
        <v>49</v>
      </c>
      <c r="G13" s="21">
        <v>50.0</v>
      </c>
      <c r="H13" s="22">
        <f>G13*D13</f>
        <v>50</v>
      </c>
      <c r="I13" s="5" t="s">
        <v>30</v>
      </c>
      <c r="J13" s="5" t="s">
        <v>103</v>
      </c>
    </row>
    <row r="14">
      <c r="B14" s="5" t="s">
        <v>50</v>
      </c>
      <c r="C14" s="5" t="s">
        <v>51</v>
      </c>
      <c r="D14" s="5">
        <v>1.0</v>
      </c>
      <c r="E14" s="5" t="s">
        <v>52</v>
      </c>
      <c r="F14" s="5" t="s">
        <v>54</v>
      </c>
      <c r="G14" s="21" t="s">
        <v>55</v>
      </c>
      <c r="H14" s="22">
        <v>20000.0</v>
      </c>
      <c r="I14" s="5" t="s">
        <v>30</v>
      </c>
      <c r="J14" s="5" t="s">
        <v>103</v>
      </c>
    </row>
    <row r="15">
      <c r="B15" s="5" t="s">
        <v>56</v>
      </c>
      <c r="C15" s="10" t="s">
        <v>57</v>
      </c>
      <c r="D15" s="5">
        <v>10.0</v>
      </c>
      <c r="E15" s="10" t="s">
        <v>58</v>
      </c>
      <c r="F15" s="5" t="s">
        <v>60</v>
      </c>
      <c r="G15" s="21">
        <v>1.4</v>
      </c>
      <c r="H15" s="22">
        <f t="shared" ref="H15:H16" si="2">G15*D15</f>
        <v>14</v>
      </c>
      <c r="I15" s="8" t="s">
        <v>19</v>
      </c>
      <c r="J15" s="5" t="s">
        <v>103</v>
      </c>
    </row>
    <row r="16">
      <c r="B16" s="5" t="s">
        <v>61</v>
      </c>
      <c r="C16" s="5" t="s">
        <v>62</v>
      </c>
      <c r="D16" s="5">
        <v>1.0</v>
      </c>
      <c r="E16" s="5" t="s">
        <v>43</v>
      </c>
      <c r="F16" s="5" t="s">
        <v>29</v>
      </c>
      <c r="G16" s="21">
        <v>27.68</v>
      </c>
      <c r="H16" s="22">
        <f t="shared" si="2"/>
        <v>27.68</v>
      </c>
      <c r="I16" s="31" t="s">
        <v>104</v>
      </c>
      <c r="J16" s="5" t="s">
        <v>103</v>
      </c>
    </row>
    <row r="17">
      <c r="B17" s="5" t="s">
        <v>67</v>
      </c>
      <c r="C17" s="10" t="s">
        <v>68</v>
      </c>
      <c r="D17" s="29">
        <v>1.0</v>
      </c>
      <c r="E17" s="10" t="s">
        <v>69</v>
      </c>
      <c r="F17" s="5" t="s">
        <v>64</v>
      </c>
      <c r="G17" s="32">
        <v>30.0</v>
      </c>
      <c r="H17" s="21">
        <v>30.0</v>
      </c>
      <c r="I17" s="7" t="s">
        <v>105</v>
      </c>
      <c r="J17" s="12" t="s">
        <v>103</v>
      </c>
      <c r="K17" s="2"/>
    </row>
    <row r="18">
      <c r="B18" s="5" t="s">
        <v>71</v>
      </c>
      <c r="C18" s="10" t="s">
        <v>72</v>
      </c>
      <c r="D18" s="5">
        <v>2.0</v>
      </c>
      <c r="E18" s="10" t="s">
        <v>73</v>
      </c>
      <c r="F18" s="5" t="s">
        <v>60</v>
      </c>
      <c r="G18" s="21">
        <v>3.65</v>
      </c>
      <c r="H18" s="22">
        <f>G18*D18</f>
        <v>7.3</v>
      </c>
      <c r="I18" s="8" t="s">
        <v>19</v>
      </c>
      <c r="J18" s="5" t="s">
        <v>103</v>
      </c>
    </row>
    <row r="19">
      <c r="G19" s="13" t="s">
        <v>106</v>
      </c>
      <c r="H19" s="33">
        <f>(10/10)</f>
        <v>1</v>
      </c>
    </row>
    <row r="20">
      <c r="G20" s="17"/>
    </row>
    <row r="31">
      <c r="B31" s="13" t="s">
        <v>76</v>
      </c>
    </row>
    <row r="32">
      <c r="B32" s="3" t="s">
        <v>0</v>
      </c>
      <c r="C32" s="3" t="s">
        <v>1</v>
      </c>
      <c r="D32" s="17"/>
    </row>
    <row r="33">
      <c r="B33" s="3" t="s">
        <v>2</v>
      </c>
      <c r="C33" s="3" t="s">
        <v>3</v>
      </c>
      <c r="D33" s="17"/>
    </row>
    <row r="34">
      <c r="B34" s="4" t="s">
        <v>4</v>
      </c>
      <c r="C34" s="4" t="s">
        <v>5</v>
      </c>
      <c r="D34" s="4" t="s">
        <v>6</v>
      </c>
      <c r="E34" s="4" t="s">
        <v>10</v>
      </c>
      <c r="F34" s="4" t="s">
        <v>11</v>
      </c>
      <c r="G34" s="4" t="s">
        <v>12</v>
      </c>
      <c r="H34" s="4" t="s">
        <v>107</v>
      </c>
    </row>
    <row r="35">
      <c r="B35" s="5" t="s">
        <v>77</v>
      </c>
      <c r="C35" s="5" t="s">
        <v>78</v>
      </c>
      <c r="D35" s="5">
        <v>1.0</v>
      </c>
      <c r="E35" s="21">
        <v>7.99</v>
      </c>
      <c r="F35" s="22">
        <f t="shared" ref="F35:F45" si="3">E35*D35</f>
        <v>7.99</v>
      </c>
      <c r="G35" s="5" t="s">
        <v>30</v>
      </c>
      <c r="H35" s="5" t="s">
        <v>103</v>
      </c>
    </row>
    <row r="36">
      <c r="B36" s="5" t="s">
        <v>14</v>
      </c>
      <c r="C36" s="5" t="s">
        <v>15</v>
      </c>
      <c r="D36" s="5">
        <v>3.0</v>
      </c>
      <c r="E36" s="21">
        <v>12.38</v>
      </c>
      <c r="F36" s="22">
        <f t="shared" si="3"/>
        <v>37.14</v>
      </c>
      <c r="G36" s="8" t="s">
        <v>19</v>
      </c>
      <c r="H36" s="5" t="s">
        <v>103</v>
      </c>
    </row>
    <row r="37">
      <c r="B37" s="5" t="s">
        <v>20</v>
      </c>
      <c r="C37" s="5" t="s">
        <v>82</v>
      </c>
      <c r="D37" s="5">
        <v>6.0</v>
      </c>
      <c r="E37" s="21">
        <v>41.91</v>
      </c>
      <c r="F37" s="22">
        <f t="shared" si="3"/>
        <v>251.46</v>
      </c>
      <c r="G37" s="8" t="s">
        <v>19</v>
      </c>
      <c r="H37" s="5" t="s">
        <v>108</v>
      </c>
    </row>
    <row r="38">
      <c r="B38" s="5" t="s">
        <v>25</v>
      </c>
      <c r="C38" s="5" t="s">
        <v>21</v>
      </c>
      <c r="D38" s="5">
        <v>1.0</v>
      </c>
      <c r="E38" s="21">
        <v>80.0</v>
      </c>
      <c r="F38" s="22">
        <f t="shared" si="3"/>
        <v>80</v>
      </c>
      <c r="G38" s="8" t="s">
        <v>19</v>
      </c>
      <c r="H38" s="5" t="s">
        <v>103</v>
      </c>
    </row>
    <row r="39">
      <c r="B39" s="5" t="s">
        <v>31</v>
      </c>
      <c r="C39" s="5" t="s">
        <v>26</v>
      </c>
      <c r="D39" s="5">
        <v>1.0</v>
      </c>
      <c r="E39" s="21">
        <v>170.0</v>
      </c>
      <c r="F39" s="22">
        <f t="shared" si="3"/>
        <v>170</v>
      </c>
      <c r="G39" s="5" t="s">
        <v>30</v>
      </c>
      <c r="H39" s="5" t="s">
        <v>103</v>
      </c>
    </row>
    <row r="40">
      <c r="B40" s="5" t="s">
        <v>36</v>
      </c>
      <c r="C40" s="5" t="s">
        <v>86</v>
      </c>
      <c r="D40" s="5">
        <v>3.0</v>
      </c>
      <c r="E40" s="21">
        <v>19.33</v>
      </c>
      <c r="F40" s="22">
        <f t="shared" si="3"/>
        <v>57.99</v>
      </c>
      <c r="G40" s="8" t="s">
        <v>19</v>
      </c>
      <c r="H40" s="5" t="s">
        <v>108</v>
      </c>
    </row>
    <row r="41">
      <c r="B41" s="5" t="s">
        <v>41</v>
      </c>
      <c r="C41" s="5" t="s">
        <v>32</v>
      </c>
      <c r="D41" s="5">
        <v>1.0</v>
      </c>
      <c r="E41" s="21">
        <v>280.0</v>
      </c>
      <c r="F41" s="22">
        <f t="shared" si="3"/>
        <v>280</v>
      </c>
      <c r="G41" s="8" t="s">
        <v>19</v>
      </c>
      <c r="H41" s="5" t="s">
        <v>103</v>
      </c>
    </row>
    <row r="42">
      <c r="B42" s="5" t="s">
        <v>45</v>
      </c>
      <c r="C42" s="5" t="s">
        <v>90</v>
      </c>
      <c r="D42" s="5">
        <v>1.0</v>
      </c>
      <c r="E42" s="21">
        <v>7.6</v>
      </c>
      <c r="F42" s="22">
        <f t="shared" si="3"/>
        <v>7.6</v>
      </c>
      <c r="G42" s="8" t="s">
        <v>19</v>
      </c>
      <c r="H42" s="5" t="s">
        <v>108</v>
      </c>
    </row>
    <row r="43">
      <c r="B43" s="5" t="s">
        <v>50</v>
      </c>
      <c r="C43" s="5" t="s">
        <v>94</v>
      </c>
      <c r="D43" s="5">
        <v>3.0</v>
      </c>
      <c r="E43" s="21">
        <v>3.48</v>
      </c>
      <c r="F43" s="22">
        <f t="shared" si="3"/>
        <v>10.44</v>
      </c>
      <c r="G43" s="8" t="s">
        <v>19</v>
      </c>
      <c r="H43" s="5" t="s">
        <v>108</v>
      </c>
    </row>
    <row r="44">
      <c r="B44" s="5" t="s">
        <v>56</v>
      </c>
      <c r="C44" s="5" t="s">
        <v>97</v>
      </c>
      <c r="D44" s="5">
        <v>1.0</v>
      </c>
      <c r="E44" s="21">
        <v>12.99</v>
      </c>
      <c r="F44" s="22">
        <f t="shared" si="3"/>
        <v>12.99</v>
      </c>
      <c r="G44" s="8" t="s">
        <v>19</v>
      </c>
      <c r="H44" s="5" t="s">
        <v>103</v>
      </c>
    </row>
    <row r="45">
      <c r="B45" s="5" t="s">
        <v>61</v>
      </c>
      <c r="C45" s="5" t="s">
        <v>100</v>
      </c>
      <c r="D45" s="5">
        <v>1.0</v>
      </c>
      <c r="E45" s="21">
        <v>50.0</v>
      </c>
      <c r="F45" s="22">
        <f t="shared" si="3"/>
        <v>50</v>
      </c>
      <c r="G45" s="5" t="s">
        <v>30</v>
      </c>
      <c r="H45" s="5" t="s">
        <v>103</v>
      </c>
    </row>
    <row r="46">
      <c r="B46" s="5" t="s">
        <v>67</v>
      </c>
      <c r="C46" s="5" t="s">
        <v>51</v>
      </c>
      <c r="D46" s="5">
        <v>1.0</v>
      </c>
      <c r="E46" s="21" t="s">
        <v>55</v>
      </c>
      <c r="F46" s="25">
        <v>20000.0</v>
      </c>
      <c r="G46" s="5" t="s">
        <v>30</v>
      </c>
      <c r="H46" s="5" t="s">
        <v>103</v>
      </c>
    </row>
    <row r="47">
      <c r="G47" s="13" t="s">
        <v>109</v>
      </c>
      <c r="H47" s="33">
        <f>(8/12)</f>
        <v>0.6666666667</v>
      </c>
    </row>
  </sheetData>
  <hyperlinks>
    <hyperlink r:id="rId1" ref="I7"/>
    <hyperlink r:id="rId2" ref="I8"/>
    <hyperlink r:id="rId3" ref="I10"/>
    <hyperlink r:id="rId4" ref="I15"/>
    <hyperlink r:id="rId5" ref="I18"/>
    <hyperlink r:id="rId6" ref="G36"/>
    <hyperlink r:id="rId7" ref="G37"/>
    <hyperlink r:id="rId8" ref="G38"/>
    <hyperlink r:id="rId9" ref="G40"/>
    <hyperlink r:id="rId10" ref="G41"/>
    <hyperlink r:id="rId11" ref="G42"/>
    <hyperlink r:id="rId12" ref="G43"/>
    <hyperlink r:id="rId13" ref="G44"/>
  </hyperlinks>
  <printOptions gridLines="1" horizontalCentered="1"/>
  <pageMargins bottom="0.75" footer="0.0" header="0.0" left="0.7" right="0.7" top="0.75"/>
  <pageSetup cellComments="atEnd" orientation="landscape" pageOrder="overThenDown"/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4" max="4" width="25.13"/>
    <col customWidth="1" min="5" max="5" width="18.38"/>
    <col customWidth="1" min="6" max="6" width="14.25"/>
    <col customWidth="1" min="7" max="7" width="18.75"/>
    <col customWidth="1" min="8" max="8" width="25.25"/>
    <col customWidth="1" min="11" max="11" width="18.63"/>
  </cols>
  <sheetData>
    <row r="6">
      <c r="C6" s="3" t="s">
        <v>0</v>
      </c>
      <c r="D6" s="3" t="s">
        <v>1</v>
      </c>
    </row>
    <row r="7">
      <c r="C7" s="3" t="s">
        <v>2</v>
      </c>
      <c r="D7" s="3" t="s">
        <v>3</v>
      </c>
    </row>
    <row r="8">
      <c r="C8" s="4" t="s">
        <v>4</v>
      </c>
      <c r="D8" s="4" t="s">
        <v>5</v>
      </c>
      <c r="E8" s="4" t="s">
        <v>110</v>
      </c>
      <c r="F8" s="4" t="s">
        <v>111</v>
      </c>
      <c r="G8" s="4" t="s">
        <v>112</v>
      </c>
      <c r="H8" s="4" t="s">
        <v>113</v>
      </c>
      <c r="I8" s="4" t="s">
        <v>114</v>
      </c>
      <c r="J8" s="4" t="s">
        <v>115</v>
      </c>
      <c r="K8" s="4" t="s">
        <v>116</v>
      </c>
    </row>
    <row r="9">
      <c r="C9" s="5" t="s">
        <v>56</v>
      </c>
      <c r="D9" s="5" t="s">
        <v>117</v>
      </c>
      <c r="E9" s="5" t="s">
        <v>118</v>
      </c>
      <c r="F9" s="5" t="s">
        <v>119</v>
      </c>
      <c r="G9" s="5" t="s">
        <v>120</v>
      </c>
      <c r="H9" s="5" t="s">
        <v>121</v>
      </c>
      <c r="I9" s="5" t="s">
        <v>85</v>
      </c>
      <c r="J9" s="5" t="s">
        <v>122</v>
      </c>
      <c r="K9" s="29" t="s">
        <v>123</v>
      </c>
    </row>
    <row r="10">
      <c r="C10" s="5" t="s">
        <v>36</v>
      </c>
      <c r="D10" s="5" t="s">
        <v>124</v>
      </c>
      <c r="E10" s="5" t="s">
        <v>119</v>
      </c>
      <c r="F10" s="5" t="s">
        <v>119</v>
      </c>
      <c r="G10" s="5" t="s">
        <v>125</v>
      </c>
      <c r="H10" s="5" t="s">
        <v>126</v>
      </c>
      <c r="I10" s="5" t="s">
        <v>127</v>
      </c>
      <c r="J10" s="5" t="s">
        <v>128</v>
      </c>
      <c r="K10" s="34">
        <v>44989.0</v>
      </c>
    </row>
    <row r="11">
      <c r="C11" s="5" t="s">
        <v>36</v>
      </c>
      <c r="D11" s="5" t="s">
        <v>129</v>
      </c>
      <c r="E11" s="5" t="s">
        <v>130</v>
      </c>
      <c r="F11" s="5" t="s">
        <v>119</v>
      </c>
      <c r="G11" s="5" t="s">
        <v>131</v>
      </c>
      <c r="H11" s="5" t="s">
        <v>132</v>
      </c>
      <c r="I11" s="5" t="s">
        <v>133</v>
      </c>
      <c r="J11" s="5" t="s">
        <v>134</v>
      </c>
      <c r="K11" s="29" t="s">
        <v>135</v>
      </c>
    </row>
    <row r="12">
      <c r="C12" s="5"/>
      <c r="D12" s="5"/>
      <c r="E12" s="5"/>
      <c r="F12" s="5"/>
      <c r="G12" s="5"/>
      <c r="H12" s="5"/>
      <c r="I12" s="5"/>
      <c r="J12" s="5"/>
      <c r="K12" s="5"/>
    </row>
    <row r="13">
      <c r="C13" s="5"/>
      <c r="D13" s="5"/>
      <c r="E13" s="5"/>
      <c r="F13" s="5"/>
      <c r="G13" s="5"/>
      <c r="H13" s="5"/>
      <c r="I13" s="5"/>
      <c r="J13" s="5"/>
      <c r="K13" s="5"/>
    </row>
    <row r="14">
      <c r="C14" s="2"/>
      <c r="D14" s="2"/>
      <c r="E14" s="2"/>
      <c r="H14" s="2"/>
      <c r="J14" s="13" t="s">
        <v>136</v>
      </c>
      <c r="K14" s="35">
        <v>1.0</v>
      </c>
    </row>
    <row r="15">
      <c r="C15" s="2"/>
      <c r="D15" s="2"/>
      <c r="E15" s="2"/>
      <c r="H15" s="2"/>
    </row>
    <row r="16">
      <c r="C16" s="2"/>
      <c r="D16" s="2"/>
      <c r="E16" s="2"/>
      <c r="F16" s="2"/>
      <c r="G16" s="2"/>
      <c r="H16" s="2"/>
      <c r="I16" s="2"/>
      <c r="J16" s="2"/>
      <c r="K16" s="2"/>
    </row>
    <row r="17">
      <c r="C17" s="2"/>
      <c r="D17" s="2"/>
      <c r="E17" s="2"/>
      <c r="F17" s="2"/>
      <c r="G17" s="2"/>
      <c r="H17" s="2"/>
      <c r="I17" s="2"/>
      <c r="J17" s="2"/>
      <c r="K17" s="2"/>
    </row>
    <row r="18">
      <c r="C18" s="1" t="s">
        <v>76</v>
      </c>
    </row>
    <row r="19">
      <c r="C19" s="3" t="s">
        <v>0</v>
      </c>
      <c r="D19" s="3" t="s">
        <v>1</v>
      </c>
    </row>
    <row r="20">
      <c r="C20" s="3" t="s">
        <v>2</v>
      </c>
      <c r="D20" s="3" t="s">
        <v>3</v>
      </c>
    </row>
    <row r="21">
      <c r="C21" s="4" t="s">
        <v>4</v>
      </c>
      <c r="D21" s="4" t="s">
        <v>5</v>
      </c>
      <c r="E21" s="4" t="s">
        <v>110</v>
      </c>
      <c r="F21" s="4"/>
      <c r="G21" s="4" t="s">
        <v>137</v>
      </c>
      <c r="H21" s="4" t="s">
        <v>10</v>
      </c>
      <c r="I21" s="4" t="s">
        <v>138</v>
      </c>
      <c r="J21" s="4" t="s">
        <v>113</v>
      </c>
      <c r="K21" s="4" t="s">
        <v>114</v>
      </c>
      <c r="M21" s="2"/>
    </row>
    <row r="22">
      <c r="C22" s="5" t="s">
        <v>77</v>
      </c>
      <c r="D22" s="5" t="s">
        <v>78</v>
      </c>
      <c r="E22" s="5" t="s">
        <v>139</v>
      </c>
      <c r="F22" s="5"/>
      <c r="G22" s="5">
        <v>1.0</v>
      </c>
      <c r="H22" s="21">
        <v>7.99</v>
      </c>
      <c r="I22" s="30">
        <v>7.99</v>
      </c>
      <c r="J22" s="5" t="s">
        <v>140</v>
      </c>
      <c r="K22" s="5" t="s">
        <v>81</v>
      </c>
      <c r="M22" s="2"/>
    </row>
    <row r="23">
      <c r="C23" s="5" t="s">
        <v>14</v>
      </c>
      <c r="D23" s="5" t="s">
        <v>15</v>
      </c>
      <c r="E23" s="5" t="s">
        <v>141</v>
      </c>
      <c r="F23" s="5"/>
      <c r="G23" s="5">
        <v>5.0</v>
      </c>
      <c r="H23" s="21">
        <v>12.38</v>
      </c>
      <c r="I23" s="30">
        <v>61.9</v>
      </c>
      <c r="J23" s="5" t="s">
        <v>140</v>
      </c>
      <c r="K23" s="5" t="s">
        <v>18</v>
      </c>
      <c r="M23" s="2"/>
    </row>
    <row r="24">
      <c r="C24" s="5" t="s">
        <v>20</v>
      </c>
      <c r="D24" s="5" t="s">
        <v>82</v>
      </c>
      <c r="E24" s="5" t="s">
        <v>139</v>
      </c>
      <c r="F24" s="5"/>
      <c r="G24" s="5">
        <v>6.0</v>
      </c>
      <c r="H24" s="21">
        <v>41.91</v>
      </c>
      <c r="I24" s="30">
        <v>251.46</v>
      </c>
      <c r="J24" s="5" t="s">
        <v>140</v>
      </c>
      <c r="K24" s="5" t="s">
        <v>85</v>
      </c>
      <c r="M24" s="2"/>
    </row>
    <row r="25">
      <c r="C25" s="5" t="s">
        <v>25</v>
      </c>
      <c r="D25" s="5" t="s">
        <v>21</v>
      </c>
      <c r="E25" s="5" t="s">
        <v>139</v>
      </c>
      <c r="F25" s="5"/>
      <c r="G25" s="5">
        <v>1.0</v>
      </c>
      <c r="H25" s="21">
        <v>80.0</v>
      </c>
      <c r="I25" s="30">
        <v>80.0</v>
      </c>
      <c r="J25" s="5" t="s">
        <v>140</v>
      </c>
      <c r="K25" s="5" t="s">
        <v>24</v>
      </c>
      <c r="M25" s="2"/>
    </row>
    <row r="26">
      <c r="C26" s="5" t="s">
        <v>31</v>
      </c>
      <c r="D26" s="5" t="s">
        <v>26</v>
      </c>
      <c r="E26" s="5" t="s">
        <v>139</v>
      </c>
      <c r="F26" s="5"/>
      <c r="G26" s="5">
        <v>1.0</v>
      </c>
      <c r="H26" s="21">
        <v>170.0</v>
      </c>
      <c r="I26" s="30">
        <v>170.0</v>
      </c>
      <c r="J26" s="5" t="s">
        <v>140</v>
      </c>
      <c r="K26" s="5" t="s">
        <v>29</v>
      </c>
      <c r="M26" s="2"/>
    </row>
    <row r="27">
      <c r="C27" s="5" t="s">
        <v>36</v>
      </c>
      <c r="D27" s="5" t="s">
        <v>86</v>
      </c>
      <c r="E27" s="5" t="s">
        <v>139</v>
      </c>
      <c r="F27" s="5"/>
      <c r="G27" s="5">
        <v>3.0</v>
      </c>
      <c r="H27" s="21">
        <v>19.33</v>
      </c>
      <c r="I27" s="30">
        <v>57.99</v>
      </c>
      <c r="J27" s="5" t="s">
        <v>140</v>
      </c>
      <c r="K27" s="5" t="s">
        <v>89</v>
      </c>
      <c r="M27" s="2"/>
    </row>
    <row r="28">
      <c r="C28" s="5" t="s">
        <v>41</v>
      </c>
      <c r="D28" s="5" t="s">
        <v>32</v>
      </c>
      <c r="E28" s="5" t="s">
        <v>139</v>
      </c>
      <c r="F28" s="5"/>
      <c r="G28" s="5">
        <v>1.0</v>
      </c>
      <c r="H28" s="21">
        <v>280.0</v>
      </c>
      <c r="I28" s="30">
        <v>280.0</v>
      </c>
      <c r="J28" s="5" t="s">
        <v>140</v>
      </c>
      <c r="K28" s="5" t="s">
        <v>35</v>
      </c>
      <c r="M28" s="2"/>
    </row>
    <row r="29">
      <c r="C29" s="5" t="s">
        <v>45</v>
      </c>
      <c r="D29" s="5" t="s">
        <v>90</v>
      </c>
      <c r="E29" s="5" t="s">
        <v>142</v>
      </c>
      <c r="F29" s="5"/>
      <c r="G29" s="5">
        <v>1.0</v>
      </c>
      <c r="H29" s="21">
        <v>7.6</v>
      </c>
      <c r="I29" s="30">
        <v>7.6</v>
      </c>
      <c r="J29" s="5" t="s">
        <v>140</v>
      </c>
      <c r="K29" s="5" t="s">
        <v>93</v>
      </c>
      <c r="M29" s="2"/>
    </row>
    <row r="30">
      <c r="C30" s="5" t="s">
        <v>50</v>
      </c>
      <c r="D30" s="5" t="s">
        <v>94</v>
      </c>
      <c r="E30" s="5" t="s">
        <v>142</v>
      </c>
      <c r="F30" s="5"/>
      <c r="G30" s="5">
        <v>3.0</v>
      </c>
      <c r="H30" s="21">
        <v>3.48</v>
      </c>
      <c r="I30" s="30">
        <v>10.44</v>
      </c>
      <c r="J30" s="5" t="s">
        <v>140</v>
      </c>
      <c r="K30" s="5" t="s">
        <v>93</v>
      </c>
      <c r="M30" s="2"/>
    </row>
    <row r="31">
      <c r="C31" s="5" t="s">
        <v>56</v>
      </c>
      <c r="D31" s="5" t="s">
        <v>97</v>
      </c>
      <c r="E31" s="5" t="s">
        <v>139</v>
      </c>
      <c r="F31" s="5"/>
      <c r="G31" s="5">
        <v>1.0</v>
      </c>
      <c r="H31" s="21">
        <v>12.99</v>
      </c>
      <c r="I31" s="30">
        <v>12.99</v>
      </c>
      <c r="J31" s="5" t="s">
        <v>140</v>
      </c>
      <c r="K31" s="5" t="s">
        <v>93</v>
      </c>
      <c r="M31" s="2"/>
    </row>
    <row r="32">
      <c r="C32" s="5" t="s">
        <v>61</v>
      </c>
      <c r="D32" s="5" t="s">
        <v>100</v>
      </c>
      <c r="E32" s="5" t="s">
        <v>139</v>
      </c>
      <c r="F32" s="5"/>
      <c r="G32" s="5">
        <v>1.0</v>
      </c>
      <c r="H32" s="21">
        <v>50.0</v>
      </c>
      <c r="I32" s="30">
        <v>50.0</v>
      </c>
      <c r="J32" s="5" t="s">
        <v>140</v>
      </c>
      <c r="K32" s="5" t="s">
        <v>49</v>
      </c>
      <c r="M32" s="2"/>
    </row>
    <row r="33">
      <c r="C33" s="5" t="s">
        <v>67</v>
      </c>
      <c r="D33" s="5" t="s">
        <v>51</v>
      </c>
      <c r="E33" s="36" t="s">
        <v>139</v>
      </c>
      <c r="F33" s="36"/>
      <c r="G33" s="5">
        <v>1.0</v>
      </c>
      <c r="H33" s="21" t="s">
        <v>55</v>
      </c>
      <c r="I33" s="37">
        <v>20000.0</v>
      </c>
      <c r="J33" s="36" t="s">
        <v>140</v>
      </c>
      <c r="K33" s="5" t="s">
        <v>54</v>
      </c>
      <c r="M33" s="2"/>
    </row>
    <row r="34">
      <c r="F34" s="2"/>
      <c r="G34" s="2"/>
      <c r="H34" s="2"/>
    </row>
    <row r="35">
      <c r="F35" s="2"/>
      <c r="G35" s="2"/>
      <c r="H35" s="2"/>
      <c r="I35" s="2"/>
      <c r="J35" s="2"/>
      <c r="K35" s="2"/>
      <c r="L35" s="2"/>
    </row>
  </sheetData>
  <printOptions gridLines="1" horizontalCentered="1"/>
  <pageMargins bottom="0.75" footer="0.0" header="0.0" left="0.7" right="0.7" top="0.75"/>
  <pageSetup cellComments="atEnd" orientation="landscape" pageOrder="overThenDown"/>
  <drawing r:id="rId1"/>
</worksheet>
</file>